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465" windowWidth="20730" windowHeight="11760" tabRatio="733" activeTab="0"/>
  </bookViews>
  <sheets>
    <sheet name="Ranglijst2019" sheetId="1" r:id="rId1"/>
    <sheet name="MAGIC MARINE TOP 5" sheetId="2" r:id="rId2"/>
    <sheet name="VLOTEN" sheetId="3" r:id="rId3"/>
    <sheet name="15 Finale" sheetId="4" r:id="rId4"/>
    <sheet name="14 Biercup" sheetId="5" r:id="rId5"/>
    <sheet name="13 IDM" sheetId="6" r:id="rId6"/>
    <sheet name="12 Zellersee " sheetId="7" r:id="rId7"/>
    <sheet name="11Herfst" sheetId="8" r:id="rId8"/>
    <sheet name="10 ONK" sheetId="9" r:id="rId9"/>
    <sheet name="9 EK" sheetId="10" r:id="rId10"/>
    <sheet name="8 Vrijbuiter" sheetId="11" r:id="rId11"/>
    <sheet name="7 Spiegel" sheetId="12" r:id="rId12"/>
    <sheet name="6 ONK Sprint" sheetId="13" r:id="rId13"/>
    <sheet name="5 B BOLLEN" sheetId="14" r:id="rId14"/>
    <sheet name="4 OVK" sheetId="15" r:id="rId15"/>
    <sheet name="3 GOUWE OUWE" sheetId="16" r:id="rId16"/>
    <sheet name="2 HEEG" sheetId="17" r:id="rId17"/>
    <sheet name="1 PAASHAAS" sheetId="18" r:id="rId18"/>
  </sheets>
  <externalReferences>
    <externalReference r:id="rId21"/>
    <externalReference r:id="rId22"/>
    <externalReference r:id="rId23"/>
    <externalReference r:id="rId24"/>
  </externalReferences>
  <definedNames>
    <definedName name="_xlnm._FilterDatabase" localSheetId="4" hidden="1">'14 Biercup'!$A$10:$K$61</definedName>
    <definedName name="_xlnm._FilterDatabase" localSheetId="13" hidden="1">'5 B BOLLEN'!$A$10:$J$43</definedName>
    <definedName name="_xlnm._FilterDatabase" localSheetId="0" hidden="1">'Ranglijst2019'!$A$1:$BW$309</definedName>
  </definedNames>
  <calcPr fullCalcOnLoad="1"/>
</workbook>
</file>

<file path=xl/comments1.xml><?xml version="1.0" encoding="utf-8"?>
<comments xmlns="http://schemas.openxmlformats.org/spreadsheetml/2006/main">
  <authors>
    <author>Paul Rouffaer</author>
    <author>Rouffaer</author>
  </authors>
  <commentList>
    <comment ref="K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J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L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M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S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Y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H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E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K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O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N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V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U4" authorId="0">
      <text>
        <r>
          <rPr>
            <b/>
            <sz val="10"/>
            <color indexed="8"/>
            <rFont val="Tahoma"/>
            <family val="2"/>
          </rPr>
          <t>Gewicht</t>
        </r>
      </text>
    </comment>
    <comment ref="AG4" authorId="0">
      <text>
        <r>
          <rPr>
            <b/>
            <sz val="10"/>
            <color indexed="8"/>
            <rFont val="Tahoma"/>
            <family val="2"/>
          </rPr>
          <t>Gewicht</t>
        </r>
      </text>
    </comment>
    <comment ref="AA4" authorId="0">
      <text>
        <r>
          <rPr>
            <b/>
            <sz val="10"/>
            <color indexed="8"/>
            <rFont val="Tahoma"/>
            <family val="2"/>
          </rPr>
          <t xml:space="preserve">Gewicht </t>
        </r>
      </text>
    </comment>
    <comment ref="AM4" authorId="0">
      <text>
        <r>
          <rPr>
            <b/>
            <sz val="10"/>
            <color indexed="8"/>
            <rFont val="Tahoma"/>
            <family val="2"/>
          </rPr>
          <t xml:space="preserve">Gewicht </t>
        </r>
      </text>
    </comment>
    <comment ref="AD4" authorId="0">
      <text>
        <r>
          <rPr>
            <b/>
            <sz val="10"/>
            <color indexed="8"/>
            <rFont val="Tahoma"/>
            <family val="2"/>
          </rPr>
          <t>Gewicht</t>
        </r>
      </text>
    </comment>
    <comment ref="X4" authorId="0">
      <text>
        <r>
          <rPr>
            <b/>
            <sz val="10"/>
            <color indexed="8"/>
            <rFont val="Tahoma"/>
            <family val="2"/>
          </rPr>
          <t>Gewicht</t>
        </r>
      </text>
    </comment>
    <comment ref="R4" authorId="0">
      <text>
        <r>
          <rPr>
            <b/>
            <sz val="10"/>
            <color indexed="8"/>
            <rFont val="Tahoma"/>
            <family val="2"/>
          </rPr>
          <t>Gewicht</t>
        </r>
      </text>
    </comment>
    <comment ref="AB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B38" authorId="0">
      <text>
        <r>
          <rPr>
            <b/>
            <sz val="10"/>
            <color indexed="8"/>
            <rFont val="Tahoma"/>
            <family val="2"/>
          </rPr>
          <t>Paul Rouffaer: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ook met NED 459 ? </t>
        </r>
      </text>
    </comment>
    <comment ref="AH37" authorId="1">
      <text>
        <r>
          <rPr>
            <b/>
            <sz val="10"/>
            <color indexed="8"/>
            <rFont val="Tahoma"/>
            <family val="2"/>
          </rPr>
          <t xml:space="preserve">NED 101
</t>
        </r>
      </text>
    </comment>
    <comment ref="AH104" authorId="1">
      <text>
        <r>
          <rPr>
            <b/>
            <sz val="10"/>
            <color indexed="8"/>
            <rFont val="Tahoma"/>
            <family val="2"/>
          </rPr>
          <t xml:space="preserve">NED 14
</t>
        </r>
      </text>
    </comment>
    <comment ref="B20" authorId="1">
      <text>
        <r>
          <rPr>
            <b/>
            <sz val="10"/>
            <color indexed="8"/>
            <rFont val="Tahoma"/>
            <family val="2"/>
          </rPr>
          <t>Rouffaer: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NED 210
</t>
        </r>
      </text>
    </comment>
    <comment ref="AK40" authorId="1">
      <text>
        <r>
          <rPr>
            <b/>
            <sz val="10"/>
            <color indexed="8"/>
            <rFont val="Tahoma"/>
            <family val="2"/>
          </rPr>
          <t>Rouffaer: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NED 9
</t>
        </r>
      </text>
    </comment>
    <comment ref="AN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P4" authorId="0">
      <text>
        <r>
          <rPr>
            <b/>
            <sz val="10"/>
            <color indexed="8"/>
            <rFont val="Tahoma"/>
            <family val="2"/>
          </rPr>
          <t>Gewicht</t>
        </r>
      </text>
    </comment>
    <comment ref="AS4" authorId="0">
      <text>
        <r>
          <rPr>
            <b/>
            <sz val="10"/>
            <color indexed="8"/>
            <rFont val="Tahoma"/>
            <family val="2"/>
          </rPr>
          <t>Gewicht</t>
        </r>
      </text>
    </comment>
    <comment ref="AQ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BB4" authorId="0">
      <text>
        <r>
          <rPr>
            <b/>
            <sz val="10"/>
            <color indexed="8"/>
            <rFont val="Tahoma"/>
            <family val="2"/>
          </rPr>
          <t>Gewicht</t>
        </r>
      </text>
    </comment>
    <comment ref="AZ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Y4" authorId="0">
      <text>
        <r>
          <rPr>
            <b/>
            <sz val="10"/>
            <color indexed="8"/>
            <rFont val="Tahoma"/>
            <family val="2"/>
          </rPr>
          <t>Gewicht</t>
        </r>
      </text>
    </comment>
    <comment ref="AW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T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V4" authorId="0">
      <text>
        <r>
          <rPr>
            <b/>
            <sz val="10"/>
            <color indexed="8"/>
            <rFont val="Tahoma"/>
            <family val="2"/>
          </rPr>
          <t>Gewicht</t>
        </r>
      </text>
    </comment>
  </commentList>
</comments>
</file>

<file path=xl/comments10.xml><?xml version="1.0" encoding="utf-8"?>
<comments xmlns="http://schemas.openxmlformats.org/spreadsheetml/2006/main">
  <authors>
    <author>Rouffaer</author>
  </authors>
  <commentList>
    <comment ref="G18" authorId="0">
      <text>
        <r>
          <rPr>
            <b/>
            <sz val="10"/>
            <color indexed="8"/>
            <rFont val="Tahoma"/>
            <family val="2"/>
          </rPr>
          <t xml:space="preserve">DSQ
</t>
        </r>
      </text>
    </comment>
    <comment ref="L20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OCS
</t>
        </r>
      </text>
    </comment>
    <comment ref="J19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OCS
</t>
        </r>
      </text>
    </comment>
    <comment ref="H23" authorId="0">
      <text>
        <r>
          <rPr>
            <b/>
            <sz val="10"/>
            <color indexed="8"/>
            <rFont val="Tahoma"/>
            <family val="2"/>
          </rPr>
          <t xml:space="preserve">DNF
</t>
        </r>
      </text>
    </comment>
    <comment ref="L24" authorId="0">
      <text>
        <r>
          <rPr>
            <b/>
            <sz val="10"/>
            <color indexed="8"/>
            <rFont val="Tahoma"/>
            <family val="2"/>
          </rPr>
          <t xml:space="preserve">DNC
</t>
        </r>
      </text>
    </comment>
    <comment ref="M24" authorId="0">
      <text>
        <r>
          <rPr>
            <b/>
            <sz val="10"/>
            <color indexed="8"/>
            <rFont val="Tahoma"/>
            <family val="2"/>
          </rPr>
          <t xml:space="preserve">DNC
</t>
        </r>
      </text>
    </comment>
    <comment ref="H28" authorId="0">
      <text>
        <r>
          <rPr>
            <b/>
            <sz val="10"/>
            <color indexed="8"/>
            <rFont val="Tahoma"/>
            <family val="2"/>
          </rPr>
          <t>DNF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H36" authorId="0">
      <text>
        <r>
          <rPr>
            <b/>
            <sz val="10"/>
            <color indexed="8"/>
            <rFont val="Tahoma"/>
            <family val="2"/>
          </rPr>
          <t>DNF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H37" authorId="0">
      <text>
        <r>
          <rPr>
            <b/>
            <sz val="10"/>
            <color indexed="8"/>
            <rFont val="Tahoma"/>
            <family val="2"/>
          </rPr>
          <t>DNF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H39" authorId="0">
      <text>
        <r>
          <rPr>
            <b/>
            <sz val="10"/>
            <color indexed="8"/>
            <rFont val="Tahoma"/>
            <family val="2"/>
          </rPr>
          <t>DNF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H40" authorId="0">
      <text>
        <r>
          <rPr>
            <b/>
            <sz val="10"/>
            <color indexed="8"/>
            <rFont val="Tahoma"/>
            <family val="2"/>
          </rPr>
          <t>DNF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H41" authorId="0">
      <text>
        <r>
          <rPr>
            <b/>
            <sz val="10"/>
            <color indexed="8"/>
            <rFont val="Tahoma"/>
            <family val="2"/>
          </rPr>
          <t>DNF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H43" authorId="0">
      <text>
        <r>
          <rPr>
            <b/>
            <sz val="10"/>
            <color indexed="8"/>
            <rFont val="Tahoma"/>
            <family val="2"/>
          </rPr>
          <t>DNF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H44" authorId="0">
      <text>
        <r>
          <rPr>
            <b/>
            <sz val="10"/>
            <color indexed="8"/>
            <rFont val="Tahoma"/>
            <family val="2"/>
          </rPr>
          <t>DNF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I42" authorId="0">
      <text>
        <r>
          <rPr>
            <b/>
            <sz val="10"/>
            <color indexed="8"/>
            <rFont val="Tahoma"/>
            <family val="2"/>
          </rPr>
          <t>DNC</t>
        </r>
      </text>
    </comment>
    <comment ref="J42" authorId="0">
      <text>
        <r>
          <rPr>
            <b/>
            <sz val="10"/>
            <color indexed="8"/>
            <rFont val="Tahoma"/>
            <family val="2"/>
          </rPr>
          <t>DNC</t>
        </r>
      </text>
    </comment>
    <comment ref="K42" authorId="0">
      <text>
        <r>
          <rPr>
            <b/>
            <sz val="10"/>
            <color indexed="8"/>
            <rFont val="Tahoma"/>
            <family val="2"/>
          </rPr>
          <t>DNC</t>
        </r>
      </text>
    </comment>
    <comment ref="L42" authorId="0">
      <text>
        <r>
          <rPr>
            <b/>
            <sz val="10"/>
            <color indexed="8"/>
            <rFont val="Tahoma"/>
            <family val="2"/>
          </rPr>
          <t>DNC</t>
        </r>
      </text>
    </comment>
    <comment ref="M42" authorId="0">
      <text>
        <r>
          <rPr>
            <b/>
            <sz val="10"/>
            <color indexed="8"/>
            <rFont val="Tahoma"/>
            <family val="2"/>
          </rPr>
          <t>DNC</t>
        </r>
      </text>
    </comment>
    <comment ref="I44" authorId="0">
      <text>
        <r>
          <rPr>
            <b/>
            <sz val="10"/>
            <color indexed="8"/>
            <rFont val="Tahoma"/>
            <family val="2"/>
          </rPr>
          <t>DNC</t>
        </r>
      </text>
    </comment>
    <comment ref="K44" authorId="0">
      <text>
        <r>
          <rPr>
            <b/>
            <sz val="10"/>
            <color indexed="8"/>
            <rFont val="Tahoma"/>
            <family val="2"/>
          </rPr>
          <t>DNC</t>
        </r>
      </text>
    </comment>
    <comment ref="J44" authorId="0">
      <text>
        <r>
          <rPr>
            <b/>
            <sz val="10"/>
            <color indexed="8"/>
            <rFont val="Tahoma"/>
            <family val="2"/>
          </rPr>
          <t>DNC</t>
        </r>
      </text>
    </comment>
    <comment ref="L44" authorId="0">
      <text>
        <r>
          <rPr>
            <b/>
            <sz val="10"/>
            <color indexed="8"/>
            <rFont val="Tahoma"/>
            <family val="2"/>
          </rPr>
          <t>DNC</t>
        </r>
      </text>
    </comment>
    <comment ref="M44" authorId="0">
      <text>
        <r>
          <rPr>
            <b/>
            <sz val="10"/>
            <color indexed="8"/>
            <rFont val="Tahoma"/>
            <family val="2"/>
          </rPr>
          <t>DNC</t>
        </r>
      </text>
    </comment>
    <comment ref="M43" authorId="0">
      <text>
        <r>
          <rPr>
            <b/>
            <sz val="10"/>
            <color indexed="8"/>
            <rFont val="Tahoma"/>
            <family val="2"/>
          </rPr>
          <t>DNC</t>
        </r>
      </text>
    </comment>
    <comment ref="L43" authorId="0">
      <text>
        <r>
          <rPr>
            <b/>
            <sz val="10"/>
            <color indexed="8"/>
            <rFont val="Tahoma"/>
            <family val="2"/>
          </rPr>
          <t>DNC</t>
        </r>
      </text>
    </comment>
    <comment ref="K43" authorId="0">
      <text>
        <r>
          <rPr>
            <b/>
            <sz val="10"/>
            <color indexed="8"/>
            <rFont val="Tahoma"/>
            <family val="2"/>
          </rPr>
          <t>DNC</t>
        </r>
      </text>
    </comment>
  </commentList>
</comments>
</file>

<file path=xl/comments12.xml><?xml version="1.0" encoding="utf-8"?>
<comments xmlns="http://schemas.openxmlformats.org/spreadsheetml/2006/main">
  <authors>
    <author>Paul Rouffaer</author>
  </authors>
  <commentList>
    <comment ref="G26" authorId="0">
      <text>
        <r>
          <rPr>
            <sz val="10"/>
            <color indexed="8"/>
            <rFont val="Tahoma"/>
            <family val="2"/>
          </rPr>
          <t xml:space="preserve">DNF
</t>
        </r>
      </text>
    </comment>
    <comment ref="K27" authorId="0">
      <text>
        <r>
          <rPr>
            <sz val="10"/>
            <color indexed="8"/>
            <rFont val="Tahoma"/>
            <family val="2"/>
          </rPr>
          <t xml:space="preserve">OCS
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L30" authorId="0">
      <text>
        <r>
          <rPr>
            <sz val="10"/>
            <color indexed="8"/>
            <rFont val="Tahoma"/>
            <family val="2"/>
          </rPr>
          <t xml:space="preserve">OCS
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I35" authorId="0">
      <text>
        <r>
          <rPr>
            <sz val="10"/>
            <color indexed="8"/>
            <rFont val="Tahoma"/>
            <family val="2"/>
          </rPr>
          <t xml:space="preserve">DNF
</t>
        </r>
      </text>
    </comment>
    <comment ref="J38" authorId="0">
      <text>
        <r>
          <rPr>
            <sz val="10"/>
            <color indexed="8"/>
            <rFont val="Tahoma"/>
            <family val="2"/>
          </rPr>
          <t xml:space="preserve">DNF
</t>
        </r>
      </text>
    </comment>
    <comment ref="J41" authorId="0">
      <text>
        <r>
          <rPr>
            <b/>
            <sz val="10"/>
            <color indexed="8"/>
            <rFont val="Tahoma"/>
            <family val="2"/>
          </rPr>
          <t>DNS</t>
        </r>
      </text>
    </comment>
    <comment ref="K41" authorId="0">
      <text>
        <r>
          <rPr>
            <b/>
            <sz val="10"/>
            <color indexed="8"/>
            <rFont val="Tahoma"/>
            <family val="2"/>
          </rPr>
          <t>DNS</t>
        </r>
      </text>
    </comment>
    <comment ref="L41" authorId="0">
      <text>
        <r>
          <rPr>
            <b/>
            <sz val="10"/>
            <color indexed="8"/>
            <rFont val="Tahoma"/>
            <family val="2"/>
          </rPr>
          <t>DNS</t>
        </r>
      </text>
    </comment>
    <comment ref="K39" authorId="0">
      <text>
        <r>
          <rPr>
            <b/>
            <sz val="10"/>
            <color indexed="8"/>
            <rFont val="Tahoma"/>
            <family val="2"/>
          </rPr>
          <t>DNS</t>
        </r>
      </text>
    </comment>
    <comment ref="K38" authorId="0">
      <text>
        <r>
          <rPr>
            <b/>
            <sz val="10"/>
            <color indexed="8"/>
            <rFont val="Tahoma"/>
            <family val="2"/>
          </rPr>
          <t>DNS</t>
        </r>
      </text>
    </comment>
    <comment ref="L38" authorId="0">
      <text>
        <r>
          <rPr>
            <b/>
            <sz val="10"/>
            <color indexed="8"/>
            <rFont val="Tahoma"/>
            <family val="2"/>
          </rPr>
          <t>DNS</t>
        </r>
      </text>
    </comment>
    <comment ref="L16" authorId="0">
      <text>
        <r>
          <rPr>
            <b/>
            <sz val="10"/>
            <color indexed="8"/>
            <rFont val="Tahoma"/>
            <family val="2"/>
          </rPr>
          <t>DNS</t>
        </r>
      </text>
    </comment>
    <comment ref="L43" authorId="0">
      <text>
        <r>
          <rPr>
            <b/>
            <sz val="10"/>
            <color indexed="8"/>
            <rFont val="Tahoma"/>
            <family val="2"/>
          </rPr>
          <t>DNS</t>
        </r>
      </text>
    </comment>
    <comment ref="K43" authorId="0">
      <text>
        <r>
          <rPr>
            <sz val="10"/>
            <color indexed="8"/>
            <rFont val="Tahoma"/>
            <family val="2"/>
          </rPr>
          <t xml:space="preserve">DNF
</t>
        </r>
      </text>
    </comment>
    <comment ref="L44" authorId="0">
      <text>
        <r>
          <rPr>
            <b/>
            <sz val="10"/>
            <color indexed="8"/>
            <rFont val="Tahoma"/>
            <family val="2"/>
          </rPr>
          <t>DNS</t>
        </r>
      </text>
    </comment>
    <comment ref="K44" authorId="0">
      <text>
        <r>
          <rPr>
            <b/>
            <sz val="10"/>
            <color indexed="8"/>
            <rFont val="Tahoma"/>
            <family val="2"/>
          </rPr>
          <t>DNS</t>
        </r>
      </text>
    </comment>
  </commentList>
</comments>
</file>

<file path=xl/comments14.xml><?xml version="1.0" encoding="utf-8"?>
<comments xmlns="http://schemas.openxmlformats.org/spreadsheetml/2006/main">
  <authors>
    <author>Paul Rouffaer</author>
  </authors>
  <commentList>
    <comment ref="G15" authorId="0">
      <text>
        <r>
          <rPr>
            <b/>
            <sz val="9"/>
            <color indexed="8"/>
            <rFont val="Tahoma"/>
            <family val="2"/>
          </rPr>
          <t xml:space="preserve">DNS
</t>
        </r>
      </text>
    </comment>
    <comment ref="G17" authorId="0">
      <text>
        <r>
          <rPr>
            <b/>
            <sz val="9"/>
            <color indexed="8"/>
            <rFont val="Tahoma"/>
            <family val="2"/>
          </rPr>
          <t xml:space="preserve">DNS
</t>
        </r>
      </text>
    </comment>
    <comment ref="G18" authorId="0">
      <text>
        <r>
          <rPr>
            <b/>
            <sz val="9"/>
            <rFont val="Tahoma"/>
            <family val="2"/>
          </rPr>
          <t>UFD</t>
        </r>
      </text>
    </comment>
    <comment ref="G20" authorId="0">
      <text>
        <r>
          <rPr>
            <b/>
            <sz val="9"/>
            <rFont val="Tahoma"/>
            <family val="2"/>
          </rPr>
          <t xml:space="preserve">DNS
</t>
        </r>
      </text>
    </comment>
    <comment ref="I24" authorId="0">
      <text>
        <r>
          <rPr>
            <b/>
            <sz val="9"/>
            <color indexed="8"/>
            <rFont val="Tahoma"/>
            <family val="2"/>
          </rPr>
          <t>UFD</t>
        </r>
      </text>
    </comment>
    <comment ref="L25" authorId="0">
      <text>
        <r>
          <rPr>
            <b/>
            <sz val="9"/>
            <rFont val="Tahoma"/>
            <family val="2"/>
          </rPr>
          <t xml:space="preserve">DNF
</t>
        </r>
      </text>
    </comment>
    <comment ref="I29" authorId="0">
      <text>
        <r>
          <rPr>
            <b/>
            <sz val="9"/>
            <rFont val="Tahoma"/>
            <family val="2"/>
          </rPr>
          <t>UFD</t>
        </r>
      </text>
    </comment>
    <comment ref="J30" authorId="0">
      <text>
        <r>
          <rPr>
            <b/>
            <sz val="9"/>
            <rFont val="Tahoma"/>
            <family val="2"/>
          </rPr>
          <t xml:space="preserve">DNS
</t>
        </r>
      </text>
    </comment>
    <comment ref="K30" authorId="0">
      <text>
        <r>
          <rPr>
            <b/>
            <sz val="9"/>
            <rFont val="Tahoma"/>
            <family val="2"/>
          </rPr>
          <t xml:space="preserve">DNS
</t>
        </r>
      </text>
    </comment>
    <comment ref="L30" authorId="0">
      <text>
        <r>
          <rPr>
            <b/>
            <sz val="9"/>
            <rFont val="Tahoma"/>
            <family val="2"/>
          </rPr>
          <t>UFD</t>
        </r>
      </text>
    </comment>
    <comment ref="G31" authorId="0">
      <text>
        <r>
          <rPr>
            <b/>
            <sz val="9"/>
            <rFont val="Tahoma"/>
            <family val="2"/>
          </rPr>
          <t xml:space="preserve">DNS
</t>
        </r>
      </text>
    </comment>
    <comment ref="L31" authorId="0">
      <text>
        <r>
          <rPr>
            <b/>
            <sz val="9"/>
            <rFont val="Tahoma"/>
            <family val="2"/>
          </rPr>
          <t xml:space="preserve">DNS
</t>
        </r>
      </text>
    </comment>
    <comment ref="I32" authorId="0">
      <text>
        <r>
          <rPr>
            <b/>
            <sz val="9"/>
            <rFont val="Tahoma"/>
            <family val="2"/>
          </rPr>
          <t>UFD</t>
        </r>
      </text>
    </comment>
    <comment ref="J32" authorId="0">
      <text>
        <r>
          <rPr>
            <b/>
            <sz val="9"/>
            <rFont val="Tahoma"/>
            <family val="2"/>
          </rPr>
          <t>UFD</t>
        </r>
      </text>
    </comment>
    <comment ref="K32" authorId="0">
      <text>
        <r>
          <rPr>
            <b/>
            <sz val="9"/>
            <rFont val="Tahoma"/>
            <family val="2"/>
          </rPr>
          <t>UFD</t>
        </r>
      </text>
    </comment>
    <comment ref="G36" authorId="0">
      <text>
        <r>
          <rPr>
            <b/>
            <sz val="9"/>
            <rFont val="Tahoma"/>
            <family val="2"/>
          </rPr>
          <t xml:space="preserve">DNS
</t>
        </r>
      </text>
    </comment>
    <comment ref="K36" authorId="0">
      <text>
        <r>
          <rPr>
            <b/>
            <sz val="9"/>
            <rFont val="Tahoma"/>
            <family val="2"/>
          </rPr>
          <t xml:space="preserve">DNS
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DNS
</t>
        </r>
      </text>
    </comment>
    <comment ref="J38" authorId="0">
      <text>
        <r>
          <rPr>
            <b/>
            <sz val="9"/>
            <rFont val="Tahoma"/>
            <family val="2"/>
          </rPr>
          <t>UFD</t>
        </r>
      </text>
    </comment>
    <comment ref="K38" authorId="0">
      <text>
        <r>
          <rPr>
            <b/>
            <sz val="9"/>
            <rFont val="Tahoma"/>
            <family val="2"/>
          </rPr>
          <t xml:space="preserve">DNF
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DNS
</t>
        </r>
      </text>
    </comment>
    <comment ref="G39" authorId="0">
      <text>
        <r>
          <rPr>
            <b/>
            <sz val="9"/>
            <rFont val="Tahoma"/>
            <family val="2"/>
          </rPr>
          <t xml:space="preserve">DNS
</t>
        </r>
      </text>
    </comment>
    <comment ref="H40" authorId="0">
      <text>
        <r>
          <rPr>
            <b/>
            <sz val="9"/>
            <rFont val="Tahoma"/>
            <family val="2"/>
          </rPr>
          <t>UFD</t>
        </r>
      </text>
    </comment>
    <comment ref="I42" authorId="0">
      <text>
        <r>
          <rPr>
            <b/>
            <sz val="9"/>
            <color indexed="8"/>
            <rFont val="Tahoma"/>
            <family val="2"/>
          </rPr>
          <t>UFD</t>
        </r>
      </text>
    </comment>
    <comment ref="J42" authorId="0">
      <text>
        <r>
          <rPr>
            <b/>
            <sz val="9"/>
            <rFont val="Tahoma"/>
            <family val="2"/>
          </rPr>
          <t>UFD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DNS
</t>
        </r>
      </text>
    </comment>
    <comment ref="G43" authorId="0">
      <text>
        <r>
          <rPr>
            <b/>
            <sz val="9"/>
            <rFont val="Tahoma"/>
            <family val="2"/>
          </rPr>
          <t xml:space="preserve">DNS
</t>
        </r>
      </text>
    </comment>
    <comment ref="I43" authorId="0">
      <text>
        <r>
          <rPr>
            <b/>
            <sz val="9"/>
            <color indexed="8"/>
            <rFont val="Tahoma"/>
            <family val="2"/>
          </rPr>
          <t xml:space="preserve">DNS
</t>
        </r>
      </text>
    </comment>
    <comment ref="J43" authorId="0">
      <text>
        <r>
          <rPr>
            <b/>
            <sz val="9"/>
            <rFont val="Tahoma"/>
            <family val="2"/>
          </rPr>
          <t xml:space="preserve">DNS
</t>
        </r>
      </text>
    </comment>
    <comment ref="K43" authorId="0">
      <text>
        <r>
          <rPr>
            <b/>
            <sz val="9"/>
            <color indexed="8"/>
            <rFont val="Tahoma"/>
            <family val="2"/>
          </rPr>
          <t xml:space="preserve">DNS
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DNS
</t>
        </r>
      </text>
    </comment>
  </commentList>
</comments>
</file>

<file path=xl/comments15.xml><?xml version="1.0" encoding="utf-8"?>
<comments xmlns="http://schemas.openxmlformats.org/spreadsheetml/2006/main">
  <authors>
    <author>Paul Rouffaer</author>
  </authors>
  <commentList>
    <comment ref="E70" authorId="0">
      <text>
        <r>
          <rPr>
            <b/>
            <sz val="9"/>
            <rFont val="Tahoma"/>
            <family val="2"/>
          </rPr>
          <t>Paul Rouffaer:</t>
        </r>
        <r>
          <rPr>
            <sz val="9"/>
            <rFont val="Tahoma"/>
            <family val="2"/>
          </rPr>
          <t xml:space="preserve">
Onterecht als DNS aangegeven, was laatste in dezew race, dus 14 punten, waardoor totaal op 222 punten had moeten komen, ofwel 20e ipv 24e
</t>
        </r>
      </text>
    </comment>
  </commentList>
</comments>
</file>

<file path=xl/comments4.xml><?xml version="1.0" encoding="utf-8"?>
<comments xmlns="http://schemas.openxmlformats.org/spreadsheetml/2006/main">
  <authors>
    <author>Paul Rouffaer</author>
  </authors>
  <commentList>
    <comment ref="G16" authorId="0">
      <text>
        <r>
          <rPr>
            <b/>
            <sz val="10"/>
            <color indexed="8"/>
            <rFont val="Tahoma"/>
            <family val="2"/>
          </rPr>
          <t>UFD</t>
        </r>
      </text>
    </comment>
    <comment ref="J17" authorId="0">
      <text>
        <r>
          <rPr>
            <b/>
            <sz val="10"/>
            <color indexed="8"/>
            <rFont val="Tahoma"/>
            <family val="2"/>
          </rPr>
          <t>DNF</t>
        </r>
      </text>
    </comment>
    <comment ref="F35" authorId="0">
      <text>
        <r>
          <rPr>
            <b/>
            <sz val="10"/>
            <color indexed="8"/>
            <rFont val="Tahoma"/>
            <family val="2"/>
          </rPr>
          <t xml:space="preserve">BFD
</t>
        </r>
      </text>
    </comment>
    <comment ref="H35" authorId="0">
      <text>
        <r>
          <rPr>
            <b/>
            <sz val="10"/>
            <color indexed="8"/>
            <rFont val="Tahoma"/>
            <family val="2"/>
          </rPr>
          <t xml:space="preserve">DNS
</t>
        </r>
        <r>
          <rPr>
            <b/>
            <sz val="10"/>
            <color indexed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10"/>
            <color indexed="8"/>
            <rFont val="Tahoma"/>
            <family val="2"/>
          </rPr>
          <t xml:space="preserve">DNS
</t>
        </r>
        <r>
          <rPr>
            <b/>
            <sz val="10"/>
            <color indexed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10"/>
            <color indexed="8"/>
            <rFont val="Tahoma"/>
            <family val="2"/>
          </rPr>
          <t xml:space="preserve">DNS
</t>
        </r>
        <r>
          <rPr>
            <b/>
            <sz val="10"/>
            <color indexed="8"/>
            <rFont val="Tahoma"/>
            <family val="2"/>
          </rPr>
          <t xml:space="preserve">
</t>
        </r>
      </text>
    </comment>
    <comment ref="J24" authorId="0">
      <text>
        <r>
          <rPr>
            <b/>
            <sz val="10"/>
            <color indexed="8"/>
            <rFont val="Tahoma"/>
            <family val="2"/>
          </rPr>
          <t>DNF</t>
        </r>
      </text>
    </comment>
    <comment ref="H33" authorId="0">
      <text>
        <r>
          <rPr>
            <b/>
            <sz val="10"/>
            <color indexed="8"/>
            <rFont val="Tahoma"/>
            <family val="2"/>
          </rPr>
          <t>DNF</t>
        </r>
      </text>
    </comment>
    <comment ref="I33" authorId="0">
      <text>
        <r>
          <rPr>
            <b/>
            <sz val="10"/>
            <color indexed="8"/>
            <rFont val="Tahoma"/>
            <family val="2"/>
          </rPr>
          <t xml:space="preserve">DNS
</t>
        </r>
        <r>
          <rPr>
            <b/>
            <sz val="10"/>
            <color indexed="8"/>
            <rFont val="Tahoma"/>
            <family val="2"/>
          </rPr>
          <t xml:space="preserve">
</t>
        </r>
      </text>
    </comment>
    <comment ref="J33" authorId="0">
      <text>
        <r>
          <rPr>
            <b/>
            <sz val="10"/>
            <color indexed="8"/>
            <rFont val="Tahoma"/>
            <family val="2"/>
          </rPr>
          <t xml:space="preserve">DNS
</t>
        </r>
        <r>
          <rPr>
            <b/>
            <sz val="10"/>
            <color indexed="8"/>
            <rFont val="Tahoma"/>
            <family val="2"/>
          </rPr>
          <t xml:space="preserve">
</t>
        </r>
      </text>
    </comment>
    <comment ref="J23" authorId="0">
      <text>
        <r>
          <rPr>
            <b/>
            <sz val="10"/>
            <color indexed="8"/>
            <rFont val="Tahoma"/>
            <family val="2"/>
          </rPr>
          <t>RET</t>
        </r>
      </text>
    </comment>
  </commentList>
</comments>
</file>

<file path=xl/comments5.xml><?xml version="1.0" encoding="utf-8"?>
<comments xmlns="http://schemas.openxmlformats.org/spreadsheetml/2006/main">
  <authors>
    <author>Paul Rouffaer</author>
  </authors>
  <commentList>
    <comment ref="K17" authorId="0">
      <text>
        <r>
          <rPr>
            <b/>
            <sz val="10"/>
            <color indexed="8"/>
            <rFont val="Tahoma"/>
            <family val="2"/>
          </rPr>
          <t xml:space="preserve">DNF
</t>
        </r>
      </text>
    </comment>
    <comment ref="K32" authorId="0">
      <text>
        <r>
          <rPr>
            <b/>
            <sz val="10"/>
            <color indexed="8"/>
            <rFont val="Tahoma"/>
            <family val="2"/>
          </rPr>
          <t>DNS</t>
        </r>
      </text>
    </comment>
    <comment ref="K36" authorId="0">
      <text>
        <r>
          <rPr>
            <b/>
            <sz val="10"/>
            <color indexed="8"/>
            <rFont val="Tahoma"/>
            <family val="2"/>
          </rPr>
          <t>DNS</t>
        </r>
      </text>
    </comment>
    <comment ref="F37" authorId="0">
      <text>
        <r>
          <rPr>
            <b/>
            <sz val="10"/>
            <color indexed="8"/>
            <rFont val="Tahoma"/>
            <family val="2"/>
          </rPr>
          <t>DNS</t>
        </r>
      </text>
    </comment>
    <comment ref="F40" authorId="0">
      <text>
        <r>
          <rPr>
            <sz val="10"/>
            <color indexed="8"/>
            <rFont val="Tahoma"/>
            <family val="2"/>
          </rPr>
          <t>DNS</t>
        </r>
      </text>
    </comment>
    <comment ref="J40" authorId="0">
      <text>
        <r>
          <rPr>
            <b/>
            <sz val="10"/>
            <color indexed="8"/>
            <rFont val="Tahoma"/>
            <family val="2"/>
          </rPr>
          <t>DNS</t>
        </r>
      </text>
    </comment>
    <comment ref="I44" authorId="0">
      <text>
        <r>
          <rPr>
            <b/>
            <sz val="10"/>
            <color indexed="8"/>
            <rFont val="Tahoma"/>
            <family val="2"/>
          </rPr>
          <t xml:space="preserve">DNF
</t>
        </r>
      </text>
    </comment>
    <comment ref="K44" authorId="0">
      <text>
        <r>
          <rPr>
            <b/>
            <sz val="10"/>
            <color indexed="8"/>
            <rFont val="Tahoma"/>
            <family val="2"/>
          </rPr>
          <t>DNS</t>
        </r>
      </text>
    </comment>
    <comment ref="K45" authorId="0">
      <text>
        <r>
          <rPr>
            <b/>
            <sz val="10"/>
            <color indexed="8"/>
            <rFont val="Tahoma"/>
            <family val="2"/>
          </rPr>
          <t>DNS</t>
        </r>
      </text>
    </comment>
    <comment ref="K46" authorId="0">
      <text>
        <r>
          <rPr>
            <b/>
            <sz val="10"/>
            <color indexed="8"/>
            <rFont val="Tahoma"/>
            <family val="2"/>
          </rPr>
          <t>DNS</t>
        </r>
      </text>
    </comment>
    <comment ref="J51" authorId="0">
      <text>
        <r>
          <rPr>
            <b/>
            <sz val="10"/>
            <color indexed="8"/>
            <rFont val="Tahoma"/>
            <family val="2"/>
          </rPr>
          <t xml:space="preserve">DNF
</t>
        </r>
      </text>
    </comment>
    <comment ref="K51" authorId="0">
      <text>
        <r>
          <rPr>
            <b/>
            <sz val="10"/>
            <color indexed="8"/>
            <rFont val="Tahoma"/>
            <family val="2"/>
          </rPr>
          <t>DNS</t>
        </r>
      </text>
    </comment>
    <comment ref="F54" authorId="0">
      <text>
        <r>
          <rPr>
            <b/>
            <sz val="10"/>
            <color indexed="8"/>
            <rFont val="Tahoma"/>
            <family val="2"/>
          </rPr>
          <t xml:space="preserve">DNC
</t>
        </r>
      </text>
    </comment>
    <comment ref="I55" authorId="0">
      <text>
        <r>
          <rPr>
            <b/>
            <sz val="10"/>
            <color indexed="8"/>
            <rFont val="Tahoma"/>
            <family val="2"/>
          </rPr>
          <t>DNS</t>
        </r>
      </text>
    </comment>
    <comment ref="J55" authorId="0">
      <text>
        <r>
          <rPr>
            <b/>
            <sz val="10"/>
            <color indexed="8"/>
            <rFont val="Tahoma"/>
            <family val="2"/>
          </rPr>
          <t>DNS</t>
        </r>
      </text>
    </comment>
    <comment ref="K55" authorId="0">
      <text>
        <r>
          <rPr>
            <b/>
            <sz val="10"/>
            <color indexed="8"/>
            <rFont val="Tahoma"/>
            <family val="2"/>
          </rPr>
          <t>DNS</t>
        </r>
      </text>
    </comment>
    <comment ref="G56" authorId="0">
      <text>
        <r>
          <rPr>
            <sz val="10"/>
            <color indexed="8"/>
            <rFont val="Tahoma"/>
            <family val="2"/>
          </rPr>
          <t>DNF</t>
        </r>
      </text>
    </comment>
    <comment ref="H56" authorId="0">
      <text>
        <r>
          <rPr>
            <b/>
            <sz val="10"/>
            <color indexed="8"/>
            <rFont val="Tahoma"/>
            <family val="2"/>
          </rPr>
          <t>DNS</t>
        </r>
      </text>
    </comment>
    <comment ref="I56" authorId="0">
      <text>
        <r>
          <rPr>
            <b/>
            <sz val="10"/>
            <color indexed="8"/>
            <rFont val="Tahoma"/>
            <family val="2"/>
          </rPr>
          <t>DNS</t>
        </r>
      </text>
    </comment>
    <comment ref="J56" authorId="0">
      <text>
        <r>
          <rPr>
            <b/>
            <sz val="10"/>
            <color indexed="8"/>
            <rFont val="Tahoma"/>
            <family val="2"/>
          </rPr>
          <t>DNS</t>
        </r>
      </text>
    </comment>
    <comment ref="K56" authorId="0">
      <text>
        <r>
          <rPr>
            <b/>
            <sz val="10"/>
            <color indexed="8"/>
            <rFont val="Tahoma"/>
            <family val="2"/>
          </rPr>
          <t>DNS</t>
        </r>
      </text>
    </comment>
    <comment ref="I57" authorId="0">
      <text>
        <r>
          <rPr>
            <b/>
            <sz val="10"/>
            <color indexed="8"/>
            <rFont val="Tahoma"/>
            <family val="2"/>
          </rPr>
          <t xml:space="preserve">DNF
</t>
        </r>
      </text>
    </comment>
    <comment ref="J57" authorId="0">
      <text>
        <r>
          <rPr>
            <b/>
            <sz val="10"/>
            <color indexed="8"/>
            <rFont val="Tahoma"/>
            <family val="2"/>
          </rPr>
          <t xml:space="preserve">DNF
</t>
        </r>
      </text>
    </comment>
    <comment ref="K57" authorId="0">
      <text>
        <r>
          <rPr>
            <b/>
            <sz val="10"/>
            <color indexed="8"/>
            <rFont val="Tahoma"/>
            <family val="2"/>
          </rPr>
          <t>DNS</t>
        </r>
      </text>
    </comment>
  </commentList>
</comments>
</file>

<file path=xl/comments9.xml><?xml version="1.0" encoding="utf-8"?>
<comments xmlns="http://schemas.openxmlformats.org/spreadsheetml/2006/main">
  <authors>
    <author>Rouffaer</author>
    <author>Paul Rouffaer</author>
  </authors>
  <commentList>
    <comment ref="B18" authorId="0">
      <text>
        <r>
          <rPr>
            <b/>
            <sz val="10"/>
            <color indexed="8"/>
            <rFont val="Tahoma"/>
            <family val="2"/>
          </rPr>
          <t>Rouffaer: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NED 210
</t>
        </r>
      </text>
    </comment>
    <comment ref="B23" authorId="1">
      <text>
        <r>
          <rPr>
            <b/>
            <sz val="10"/>
            <color indexed="8"/>
            <rFont val="Tahoma"/>
            <family val="2"/>
          </rPr>
          <t>Paul Rouffaer: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ook met NED 459 ? </t>
        </r>
      </text>
    </comment>
  </commentList>
</comments>
</file>

<file path=xl/sharedStrings.xml><?xml version="1.0" encoding="utf-8"?>
<sst xmlns="http://schemas.openxmlformats.org/spreadsheetml/2006/main" count="2291" uniqueCount="567">
  <si>
    <t>NED 658</t>
  </si>
  <si>
    <t>NED 483</t>
  </si>
  <si>
    <t>Reinout Plaatje</t>
  </si>
  <si>
    <t>Jeroen Nijburg</t>
  </si>
  <si>
    <t>b</t>
  </si>
  <si>
    <t xml:space="preserve"> </t>
  </si>
  <si>
    <t>Jan Krom</t>
  </si>
  <si>
    <t>Klaas Weissenbach</t>
  </si>
  <si>
    <t>NED 678</t>
  </si>
  <si>
    <t>NED 632</t>
  </si>
  <si>
    <t>naam</t>
  </si>
  <si>
    <t>NED 562</t>
  </si>
  <si>
    <t>NED 604</t>
  </si>
  <si>
    <t>NED 619</t>
  </si>
  <si>
    <t>Vincent van Leeuwen</t>
  </si>
  <si>
    <t>Johan Visser</t>
  </si>
  <si>
    <t>Joep ten Brink</t>
  </si>
  <si>
    <t>Ward Boersma</t>
  </si>
  <si>
    <t>Klaas Molenaar</t>
  </si>
  <si>
    <t>Kees Buitendijk</t>
  </si>
  <si>
    <t>Robert Numan</t>
  </si>
  <si>
    <t>Fokko Ringnalda</t>
  </si>
  <si>
    <t>NED 511</t>
  </si>
  <si>
    <t>Henk Doze</t>
  </si>
  <si>
    <t>Jaap Lijkendijk</t>
  </si>
  <si>
    <t>NED 514</t>
  </si>
  <si>
    <t>Gerard Post</t>
  </si>
  <si>
    <t>Zilveren Spiegel</t>
  </si>
  <si>
    <t>Paul Rouffaer</t>
  </si>
  <si>
    <t>Klaas de Boer</t>
  </si>
  <si>
    <t>Loosdrecht</t>
  </si>
  <si>
    <t>NED 576</t>
  </si>
  <si>
    <t>Bart de Zee</t>
  </si>
  <si>
    <t>Onno Yntema</t>
  </si>
  <si>
    <t>Dirk Zwitser</t>
  </si>
  <si>
    <t>Kralingen</t>
  </si>
  <si>
    <t>Zuid</t>
  </si>
  <si>
    <t>NED 613</t>
  </si>
  <si>
    <t>NED 610</t>
  </si>
  <si>
    <t>Luut de Zee</t>
  </si>
  <si>
    <t>NED 540</t>
  </si>
  <si>
    <t>Aantal</t>
  </si>
  <si>
    <t>Jan Willem Lalleman</t>
  </si>
  <si>
    <t>NED 652</t>
  </si>
  <si>
    <t>NED 515</t>
  </si>
  <si>
    <t>Jan ten Hoeve</t>
  </si>
  <si>
    <t>Friesland</t>
  </si>
  <si>
    <t>Zuidlaren</t>
  </si>
  <si>
    <t>Belterwiede</t>
  </si>
  <si>
    <t>Titus Brandsma</t>
  </si>
  <si>
    <t>Hotze Braaksma</t>
  </si>
  <si>
    <t>NED 563</t>
  </si>
  <si>
    <t>Arno Berwers</t>
  </si>
  <si>
    <t>Nieuwkoop</t>
  </si>
  <si>
    <t>Rob Wapenaar</t>
  </si>
  <si>
    <t>Maarten Versluis</t>
  </si>
  <si>
    <t>NED 593</t>
  </si>
  <si>
    <t>Onno Klazinga</t>
  </si>
  <si>
    <t>Reeuwijk</t>
  </si>
  <si>
    <t>NED 561</t>
  </si>
  <si>
    <t>NED 438</t>
  </si>
  <si>
    <t>Jan Tekstra</t>
  </si>
  <si>
    <t>NED 645</t>
  </si>
  <si>
    <t>NED 651</t>
  </si>
  <si>
    <t>Wessel Kuik</t>
  </si>
  <si>
    <t>Maarten Janssen</t>
  </si>
  <si>
    <t>NED 620</t>
  </si>
  <si>
    <t>NED 583</t>
  </si>
  <si>
    <t>NED 512</t>
  </si>
  <si>
    <t>NED 630</t>
  </si>
  <si>
    <t>Hans de Haas</t>
  </si>
  <si>
    <t>NED 627</t>
  </si>
  <si>
    <t>Jan van Esseveld</t>
  </si>
  <si>
    <t>NED 629</t>
  </si>
  <si>
    <t>Wim Bech</t>
  </si>
  <si>
    <t>NED 665</t>
  </si>
  <si>
    <t>NED 566</t>
  </si>
  <si>
    <t>Rob Aukema</t>
  </si>
  <si>
    <t>Paashaas</t>
  </si>
  <si>
    <t>*</t>
  </si>
  <si>
    <t>NED 644</t>
  </si>
  <si>
    <t>Henk de Groot</t>
  </si>
  <si>
    <t>NED 637</t>
  </si>
  <si>
    <t>NED 571</t>
  </si>
  <si>
    <t>Abel Zeilstra</t>
  </si>
  <si>
    <t>zeilnr.</t>
  </si>
  <si>
    <t>Gerard van Lanschot</t>
  </si>
  <si>
    <t>NED 647</t>
  </si>
  <si>
    <t>John Wolters</t>
  </si>
  <si>
    <t>NED 502</t>
  </si>
  <si>
    <t>Sybrand Vochteloo</t>
  </si>
  <si>
    <t>Pier Thomas Meintema</t>
  </si>
  <si>
    <t>Mark Bosma</t>
  </si>
  <si>
    <t>Jeroen Mickers</t>
  </si>
  <si>
    <t>NED 624</t>
  </si>
  <si>
    <t>Herman van Eijk</t>
  </si>
  <si>
    <t>NED 555</t>
  </si>
  <si>
    <t>NED 574</t>
  </si>
  <si>
    <t>NED 603</t>
  </si>
  <si>
    <t>regio</t>
  </si>
  <si>
    <t>NED 640</t>
  </si>
  <si>
    <t>NED 626</t>
  </si>
  <si>
    <t>Anton Snel</t>
  </si>
  <si>
    <t>Cor Visser</t>
  </si>
  <si>
    <t>Theo Meus</t>
  </si>
  <si>
    <t>Thies Bosch</t>
  </si>
  <si>
    <t>Joop de Jong</t>
  </si>
  <si>
    <t>Arno Start</t>
  </si>
  <si>
    <t>Den Bosch</t>
  </si>
  <si>
    <t>Nederhorst den Berg</t>
  </si>
  <si>
    <t>Frans Kuin</t>
  </si>
  <si>
    <t>NED 575</t>
  </si>
  <si>
    <t>NED 680</t>
  </si>
  <si>
    <t>Kees Buys Ballot</t>
  </si>
  <si>
    <t>NED 602</t>
  </si>
  <si>
    <t>Biercup</t>
  </si>
  <si>
    <t>Willem Overtoom</t>
  </si>
  <si>
    <t>NED 6</t>
  </si>
  <si>
    <t>NED 421</t>
  </si>
  <si>
    <t>Alex Scholing</t>
  </si>
  <si>
    <t>Albert Keizer</t>
  </si>
  <si>
    <t>ZZ Cup</t>
  </si>
  <si>
    <t>Heeg</t>
  </si>
  <si>
    <t>NED 490</t>
  </si>
  <si>
    <t>Quintus Lampe</t>
  </si>
  <si>
    <t>Bossche Bollen</t>
  </si>
  <si>
    <t>IDM</t>
  </si>
  <si>
    <t>ONK</t>
  </si>
  <si>
    <t>De Finale</t>
  </si>
  <si>
    <t>NED 688</t>
  </si>
  <si>
    <t>Adri Vosselman</t>
  </si>
  <si>
    <t>Titus Bruggink</t>
  </si>
  <si>
    <t>Bart van Aggele</t>
  </si>
  <si>
    <t>Wouter van Heeren</t>
  </si>
  <si>
    <t>Timo Weda</t>
  </si>
  <si>
    <t>Henk Kuiper</t>
  </si>
  <si>
    <t>Ruud van der Zijden</t>
  </si>
  <si>
    <t>NED 503</t>
  </si>
  <si>
    <t>Roline Huiskamp</t>
  </si>
  <si>
    <t>NED 384</t>
  </si>
  <si>
    <t>Richard Spruijt</t>
  </si>
  <si>
    <t>NED 585</t>
  </si>
  <si>
    <t>Henk Kraaij</t>
  </si>
  <si>
    <t>NED 486</t>
  </si>
  <si>
    <t>Hans van Zon</t>
  </si>
  <si>
    <t>Harm van den Broek</t>
  </si>
  <si>
    <t>Ton Op de Weegh</t>
  </si>
  <si>
    <t>Jeroen Kooi</t>
  </si>
  <si>
    <t>Wilco Aukes</t>
  </si>
  <si>
    <t>Henk van der Zande</t>
  </si>
  <si>
    <t>NED 691</t>
  </si>
  <si>
    <t>Harm Kooystra</t>
  </si>
  <si>
    <t>Gerard Op de Weegh</t>
  </si>
  <si>
    <t>NED 479</t>
  </si>
  <si>
    <t>NED 692</t>
  </si>
  <si>
    <t>Philippe Rouffaer</t>
  </si>
  <si>
    <t>Vloot</t>
  </si>
  <si>
    <t>geen</t>
  </si>
  <si>
    <t>Spiegelplas</t>
  </si>
  <si>
    <t>Jan van Amerongen</t>
  </si>
  <si>
    <t>Zuidlaardermeer</t>
  </si>
  <si>
    <t>Ronald den Arend</t>
  </si>
  <si>
    <t>NED 551</t>
  </si>
  <si>
    <t>NED 679</t>
  </si>
  <si>
    <t>NED 618</t>
  </si>
  <si>
    <t>NED 543</t>
  </si>
  <si>
    <t>Jan de Best</t>
  </si>
  <si>
    <t>NED 675</t>
  </si>
  <si>
    <t>Wim Bijlsma</t>
  </si>
  <si>
    <t>NED 521</t>
  </si>
  <si>
    <t>Atse Blei</t>
  </si>
  <si>
    <t>NED 525</t>
  </si>
  <si>
    <t>Ale Bok</t>
  </si>
  <si>
    <t>NED 534</t>
  </si>
  <si>
    <t>NED 506</t>
  </si>
  <si>
    <t>Bouwe Bouma</t>
  </si>
  <si>
    <t>NED 16</t>
  </si>
  <si>
    <t>Jan Alle Broersma</t>
  </si>
  <si>
    <t>NED 608</t>
  </si>
  <si>
    <t>NED 611</t>
  </si>
  <si>
    <t>Michiel Eijsink</t>
  </si>
  <si>
    <t>NED 516</t>
  </si>
  <si>
    <t>Maurice Gerards</t>
  </si>
  <si>
    <t>NED 597</t>
  </si>
  <si>
    <t>Melle Heerlien</t>
  </si>
  <si>
    <t>NED 676</t>
  </si>
  <si>
    <t>Walther Hesselink</t>
  </si>
  <si>
    <t>NED 586</t>
  </si>
  <si>
    <t>GER 17</t>
  </si>
  <si>
    <t>Bram Hofstede</t>
  </si>
  <si>
    <t>NED 509</t>
  </si>
  <si>
    <t>Jan Holwerda</t>
  </si>
  <si>
    <t>NED 513</t>
  </si>
  <si>
    <t>Jan Willem van den Hondel</t>
  </si>
  <si>
    <t>Mike Huiskamp</t>
  </si>
  <si>
    <t>NED 522</t>
  </si>
  <si>
    <t>NED 686</t>
  </si>
  <si>
    <t>NED 482</t>
  </si>
  <si>
    <t>Luuk Kuijper</t>
  </si>
  <si>
    <t>NED 600</t>
  </si>
  <si>
    <t>Ronald Leusink</t>
  </si>
  <si>
    <t>NED 533</t>
  </si>
  <si>
    <t>NED 577</t>
  </si>
  <si>
    <t>NED 669</t>
  </si>
  <si>
    <t>Menno Muller</t>
  </si>
  <si>
    <t>NED 685</t>
  </si>
  <si>
    <t>Toon Neijman</t>
  </si>
  <si>
    <t>NED 276</t>
  </si>
  <si>
    <t>NED 641</t>
  </si>
  <si>
    <t>NED 532</t>
  </si>
  <si>
    <t>NED 572</t>
  </si>
  <si>
    <t>Benny Oldenbeuving</t>
  </si>
  <si>
    <t>NED 628</t>
  </si>
  <si>
    <t>NED 17</t>
  </si>
  <si>
    <t>Joost Overeijnder</t>
  </si>
  <si>
    <t>NED 662</t>
  </si>
  <si>
    <t>NED 9</t>
  </si>
  <si>
    <t>NED 684</t>
  </si>
  <si>
    <t>Gerard Post</t>
  </si>
  <si>
    <t>Paul Rouffaer</t>
  </si>
  <si>
    <t>NED 548</t>
  </si>
  <si>
    <t>Henk Schipperheijn</t>
  </si>
  <si>
    <t>NED 568</t>
  </si>
  <si>
    <t>Fred Scholtens</t>
  </si>
  <si>
    <t>NED 617</t>
  </si>
  <si>
    <t>Siep Schukken</t>
  </si>
  <si>
    <t>Bart Smit</t>
  </si>
  <si>
    <t>NED 374</t>
  </si>
  <si>
    <t>Fedde Sonnema</t>
  </si>
  <si>
    <t>NED 694</t>
  </si>
  <si>
    <t>NED 21</t>
  </si>
  <si>
    <t>NED 587</t>
  </si>
  <si>
    <t>Engel Jan Timmer</t>
  </si>
  <si>
    <t>NED 158</t>
  </si>
  <si>
    <t>NED 5</t>
  </si>
  <si>
    <t>Jan Joost Versteeg</t>
  </si>
  <si>
    <t>NED 519</t>
  </si>
  <si>
    <t>Max Visser</t>
  </si>
  <si>
    <t>NED 631</t>
  </si>
  <si>
    <t>George Vossenberg</t>
  </si>
  <si>
    <t>NED 636</t>
  </si>
  <si>
    <t>NED 612</t>
  </si>
  <si>
    <t>NED 569</t>
  </si>
  <si>
    <t>NED 670</t>
  </si>
  <si>
    <t>NED 673</t>
  </si>
  <si>
    <t>NED 541</t>
  </si>
  <si>
    <t>NED 671</t>
  </si>
  <si>
    <t>Doeke Zwart</t>
  </si>
  <si>
    <t>NED 595</t>
  </si>
  <si>
    <t>Punten</t>
  </si>
  <si>
    <t>totaal ranglijst</t>
  </si>
  <si>
    <t>GER   17</t>
  </si>
  <si>
    <t>NED   17</t>
  </si>
  <si>
    <t>NED 693</t>
  </si>
  <si>
    <t>NED 696</t>
  </si>
  <si>
    <t>NED   18</t>
  </si>
  <si>
    <t>NED 690</t>
  </si>
  <si>
    <t>NED 565</t>
  </si>
  <si>
    <t>Status</t>
  </si>
  <si>
    <t>Gouwe Ouwe</t>
  </si>
  <si>
    <t>EURO</t>
  </si>
  <si>
    <t>Aegerisee</t>
  </si>
  <si>
    <t>Ammersee</t>
  </si>
  <si>
    <t>totaal excl bonus</t>
  </si>
  <si>
    <t>bonus punten</t>
  </si>
  <si>
    <t>Vrijbuiter weekend</t>
  </si>
  <si>
    <t>OVK  Zilvermeer</t>
  </si>
  <si>
    <t>Openings wedstrijden</t>
  </si>
  <si>
    <t>totaal 5 beste wedtrijden</t>
  </si>
  <si>
    <t>NED 482</t>
  </si>
  <si>
    <t>NED 533</t>
  </si>
  <si>
    <t>NED 541</t>
  </si>
  <si>
    <t>NED 554</t>
  </si>
  <si>
    <t>NED 561</t>
  </si>
  <si>
    <t>NED 563</t>
  </si>
  <si>
    <t>NED 566</t>
  </si>
  <si>
    <t>NED 581</t>
  </si>
  <si>
    <t>NED 600</t>
  </si>
  <si>
    <t>NED 612</t>
  </si>
  <si>
    <t>NED 626</t>
  </si>
  <si>
    <t>NED 631</t>
  </si>
  <si>
    <t>NED 671</t>
  </si>
  <si>
    <t>NED 673</t>
  </si>
  <si>
    <t>NED 675</t>
  </si>
  <si>
    <t>NED     5</t>
  </si>
  <si>
    <t>Rookie</t>
  </si>
  <si>
    <t>YES</t>
  </si>
  <si>
    <t>Regio</t>
  </si>
  <si>
    <t>Buitenland</t>
  </si>
  <si>
    <t>Young Rider</t>
  </si>
  <si>
    <t>Senior</t>
  </si>
  <si>
    <t>Master</t>
  </si>
  <si>
    <t>No</t>
  </si>
  <si>
    <t>Ranglijstwedstrijd</t>
  </si>
  <si>
    <t>Locatie</t>
  </si>
  <si>
    <t>Datum</t>
  </si>
  <si>
    <t>Weging</t>
  </si>
  <si>
    <t>Paashaas</t>
  </si>
  <si>
    <t>20 - 21 april</t>
  </si>
  <si>
    <t>27 - 28 april</t>
  </si>
  <si>
    <t xml:space="preserve">Gouwe Ouwe </t>
  </si>
  <si>
    <t>4 - 5 mei</t>
  </si>
  <si>
    <t>Ertveldplas, Den Bosch</t>
  </si>
  <si>
    <t>25 - 26 mei</t>
  </si>
  <si>
    <t>Herfstwedstrijden</t>
  </si>
  <si>
    <t>Langweer</t>
  </si>
  <si>
    <t>DNS</t>
  </si>
  <si>
    <t>UFD</t>
  </si>
  <si>
    <t>DNF</t>
  </si>
  <si>
    <t>Uitslag</t>
  </si>
  <si>
    <t>Wedstrijdnummer</t>
  </si>
  <si>
    <t>Zeilnr.</t>
  </si>
  <si>
    <t>Naam</t>
  </si>
  <si>
    <t>NED 18</t>
  </si>
  <si>
    <t>Openingswedstrijd</t>
  </si>
  <si>
    <t>Plaats</t>
  </si>
  <si>
    <t>Overall</t>
  </si>
  <si>
    <t>Totaal</t>
  </si>
  <si>
    <t>VLOOT</t>
  </si>
  <si>
    <t>EINDSTAND</t>
  </si>
  <si>
    <t>NED 544</t>
  </si>
  <si>
    <t>NED 616</t>
  </si>
  <si>
    <t>Fred Donk-Linschoten</t>
  </si>
  <si>
    <t>NED 518</t>
  </si>
  <si>
    <t>Janny Oosten</t>
  </si>
  <si>
    <t>Frieso Por</t>
  </si>
  <si>
    <t>Klaas Watté</t>
  </si>
  <si>
    <t>BEL 2</t>
  </si>
  <si>
    <t>RET</t>
  </si>
  <si>
    <t>OCS</t>
  </si>
  <si>
    <t>GER 1526</t>
  </si>
  <si>
    <t>Ron van der Meer</t>
  </si>
  <si>
    <t>NED 589</t>
  </si>
  <si>
    <t>Sietha Lolkema Hooghiemstra</t>
  </si>
  <si>
    <t>dnf</t>
  </si>
  <si>
    <t>dns</t>
  </si>
  <si>
    <t>OVK</t>
  </si>
  <si>
    <t>Zilverplas, Belgie</t>
  </si>
  <si>
    <t>18-19 mei</t>
  </si>
  <si>
    <t>ufd</t>
  </si>
  <si>
    <t>GER 84</t>
  </si>
  <si>
    <t>Juergen Alberty</t>
  </si>
  <si>
    <t>GER 1340</t>
  </si>
  <si>
    <t>Thomas Leitl</t>
  </si>
  <si>
    <t>Duitsland</t>
  </si>
  <si>
    <t>GER   84</t>
  </si>
  <si>
    <t>GER 1179</t>
  </si>
  <si>
    <t>Alfred Herkenrath</t>
  </si>
  <si>
    <t>eindSCORE</t>
  </si>
  <si>
    <t>NED   16</t>
  </si>
  <si>
    <t>Mol, Belgie</t>
  </si>
  <si>
    <t>vloot</t>
  </si>
  <si>
    <t>ONK Sprint</t>
  </si>
  <si>
    <t>1-2 juni</t>
  </si>
  <si>
    <t>GER 1368</t>
  </si>
  <si>
    <t>Ludger Kaemper</t>
  </si>
  <si>
    <t>GER 1383</t>
  </si>
  <si>
    <t>GER 1425</t>
  </si>
  <si>
    <t>Detlef Munke</t>
  </si>
  <si>
    <t>GER 1434</t>
  </si>
  <si>
    <t>GER 1458</t>
  </si>
  <si>
    <t>Herbert Rübsamen</t>
  </si>
  <si>
    <t>GER 63</t>
  </si>
  <si>
    <t>Udo Hagemann</t>
  </si>
  <si>
    <t>GER 991</t>
  </si>
  <si>
    <t>Christoph Lissel</t>
  </si>
  <si>
    <t>Stefan Teusen-Harms</t>
  </si>
  <si>
    <t>Harm Messchendorp</t>
  </si>
  <si>
    <t>15-16 juni</t>
  </si>
  <si>
    <t>Nederhorst Den Berg</t>
  </si>
  <si>
    <t>Spiegelcup</t>
  </si>
  <si>
    <t>GER 440</t>
  </si>
  <si>
    <t>DSQ</t>
  </si>
  <si>
    <t>TOTAAL</t>
  </si>
  <si>
    <t>STRAF</t>
  </si>
  <si>
    <t>Totaal - aftrek</t>
  </si>
  <si>
    <t>ZILVEREN SPIEGEL</t>
  </si>
  <si>
    <t xml:space="preserve">Regatta Runner </t>
  </si>
  <si>
    <t>ZZ Cup ONK SPRINT</t>
  </si>
  <si>
    <t>NED 101</t>
  </si>
  <si>
    <t>Vrijbuiter</t>
  </si>
  <si>
    <t>6-7 juli</t>
  </si>
  <si>
    <t>NED 464</t>
  </si>
  <si>
    <t>Maarten Sijbrands</t>
  </si>
  <si>
    <t>Maaarten Sijbrands</t>
  </si>
  <si>
    <t xml:space="preserve">EK </t>
  </si>
  <si>
    <t>GER 1516</t>
  </si>
  <si>
    <t>GER 8</t>
  </si>
  <si>
    <t>GER 1331</t>
  </si>
  <si>
    <t>GER 7</t>
  </si>
  <si>
    <t>GER 150</t>
  </si>
  <si>
    <t>GER 1509</t>
  </si>
  <si>
    <t>GER 1391</t>
  </si>
  <si>
    <t>AUT 106</t>
  </si>
  <si>
    <t>GER 1482</t>
  </si>
  <si>
    <t>SUI 109</t>
  </si>
  <si>
    <t>GER 1317</t>
  </si>
  <si>
    <t>SUI 111</t>
  </si>
  <si>
    <t>GER 1520</t>
  </si>
  <si>
    <t>NED 14</t>
  </si>
  <si>
    <t>AUT 95</t>
  </si>
  <si>
    <t>AUT 105</t>
  </si>
  <si>
    <t>SUI 10 </t>
  </si>
  <si>
    <t>Fritz Heigerer</t>
  </si>
  <si>
    <t>Kay Nickelkoppe</t>
  </si>
  <si>
    <t>Johannes Schulte</t>
  </si>
  <si>
    <t>Hermann Blum</t>
  </si>
  <si>
    <t>Gerhard Zimmerly</t>
  </si>
  <si>
    <t>Knut Wahrendorf</t>
  </si>
  <si>
    <t>Heinz-Jürgen Mölders</t>
  </si>
  <si>
    <t>Stefan Dömök</t>
  </si>
  <si>
    <t>Matthias Jocham</t>
  </si>
  <si>
    <t>Michael Kohlhoff</t>
  </si>
  <si>
    <t>Jörg Seifert</t>
  </si>
  <si>
    <t>Roland Heuberger</t>
  </si>
  <si>
    <t>Christian Ahrendt</t>
  </si>
  <si>
    <t>Gogi Eisold</t>
  </si>
  <si>
    <t>Patrick Weihs</t>
  </si>
  <si>
    <t>Christoph Spälti</t>
  </si>
  <si>
    <t>GER 1</t>
  </si>
  <si>
    <t>Roland Franzmann</t>
  </si>
  <si>
    <t>GER 1460</t>
  </si>
  <si>
    <t>Wolfgang Hofener</t>
  </si>
  <si>
    <t>GER 1472</t>
  </si>
  <si>
    <t>Uwe Michel</t>
  </si>
  <si>
    <t>Gert Heerlien</t>
  </si>
  <si>
    <t>Peter Schultz</t>
  </si>
  <si>
    <t>GER 1329</t>
  </si>
  <si>
    <t>Mathias Schultz</t>
  </si>
  <si>
    <t>GER 71</t>
  </si>
  <si>
    <t>Jorn Cordbarlag</t>
  </si>
  <si>
    <t>GER 1471</t>
  </si>
  <si>
    <t>14-15 September</t>
  </si>
  <si>
    <t>Herfst</t>
  </si>
  <si>
    <t>DNC</t>
  </si>
  <si>
    <t xml:space="preserve">  </t>
  </si>
  <si>
    <t>GER 1314</t>
  </si>
  <si>
    <t>GER 1403</t>
  </si>
  <si>
    <t>GER 33</t>
  </si>
  <si>
    <t>GER 44</t>
  </si>
  <si>
    <t>GER 1490</t>
  </si>
  <si>
    <t>GER 36</t>
  </si>
  <si>
    <t>GER 3</t>
  </si>
  <si>
    <t>GER 6</t>
  </si>
  <si>
    <t>GER 1521</t>
  </si>
  <si>
    <t>GER 465</t>
  </si>
  <si>
    <t>GER 93</t>
  </si>
  <si>
    <t>GER 1381</t>
  </si>
  <si>
    <t>GER 120</t>
  </si>
  <si>
    <t>GER 1226</t>
  </si>
  <si>
    <t>GER 1527</t>
  </si>
  <si>
    <t>GER 1499</t>
  </si>
  <si>
    <t>SUI 117</t>
  </si>
  <si>
    <t>GER 1339</t>
  </si>
  <si>
    <t>GER 426</t>
  </si>
  <si>
    <t>GER 1373</t>
  </si>
  <si>
    <t>GER 1417</t>
  </si>
  <si>
    <t>GER 1401</t>
  </si>
  <si>
    <t>GER 65</t>
  </si>
  <si>
    <t>GER 1387</t>
  </si>
  <si>
    <t>GER 1370</t>
  </si>
  <si>
    <t>GER 1515</t>
  </si>
  <si>
    <t>GER 2</t>
  </si>
  <si>
    <t>GER 1386</t>
  </si>
  <si>
    <t>AUT 81</t>
  </si>
  <si>
    <t>GER 11</t>
  </si>
  <si>
    <t>GER 933</t>
  </si>
  <si>
    <t>GER 1270</t>
  </si>
  <si>
    <t>GER 1474</t>
  </si>
  <si>
    <t>GER 1483</t>
  </si>
  <si>
    <t>GER 1492</t>
  </si>
  <si>
    <t>21-27 September</t>
  </si>
  <si>
    <t>Wolfgang Hoefener</t>
  </si>
  <si>
    <t>Zellersee</t>
  </si>
  <si>
    <t>OOK</t>
  </si>
  <si>
    <t>Göran FREISE</t>
  </si>
  <si>
    <t>Holger KALINNA</t>
  </si>
  <si>
    <t>Kay NICKELKOPPE</t>
  </si>
  <si>
    <t>Thomas MÜLLER-MERX</t>
  </si>
  <si>
    <t>Martin PIRNER</t>
  </si>
  <si>
    <t>Thomas LEITL</t>
  </si>
  <si>
    <t>Axel FORSTMANN</t>
  </si>
  <si>
    <t>Harry VOSS</t>
  </si>
  <si>
    <t>Lutz WOSCHIKOWSKI</t>
  </si>
  <si>
    <t>Johannes SCHULTE</t>
  </si>
  <si>
    <t>Kasperschinsky HERBERT</t>
  </si>
  <si>
    <t>Frank BÜHMANN</t>
  </si>
  <si>
    <t>Olaf WAHRENDORF</t>
  </si>
  <si>
    <t>Gerhard ZIMMERLY</t>
  </si>
  <si>
    <t>Christoph WURM</t>
  </si>
  <si>
    <t>Joerg LEGIEN</t>
  </si>
  <si>
    <t>Stefan DÖMÖK</t>
  </si>
  <si>
    <t>Matthias SCHMIDT</t>
  </si>
  <si>
    <t>Detlef MUNKE</t>
  </si>
  <si>
    <t>Florian BAUER</t>
  </si>
  <si>
    <t>Heinz-Jürgen MÖLDERS</t>
  </si>
  <si>
    <t>Jörg FELDBINDER</t>
  </si>
  <si>
    <t>Hermann WEGENER</t>
  </si>
  <si>
    <t>Wolfgang KIRCHNER</t>
  </si>
  <si>
    <t>Ronald SEIKRIT</t>
  </si>
  <si>
    <t>Wolfgang RICKERT</t>
  </si>
  <si>
    <t>Wilfried HÖFER</t>
  </si>
  <si>
    <t>Harald ZANGENBERG</t>
  </si>
  <si>
    <t>GER 131</t>
  </si>
  <si>
    <t>Franz DÄNEKAS</t>
  </si>
  <si>
    <t>Horst SCHULT</t>
  </si>
  <si>
    <t>GER 1532</t>
  </si>
  <si>
    <t>Wolfgang MOSER</t>
  </si>
  <si>
    <t>Jörg SEIFERT</t>
  </si>
  <si>
    <t>Ludwig GROENEVELD</t>
  </si>
  <si>
    <t>Volker GRÜTZNER</t>
  </si>
  <si>
    <t>Carsten KIEL</t>
  </si>
  <si>
    <t>Günter STECK</t>
  </si>
  <si>
    <t>Ludger KÄMPER</t>
  </si>
  <si>
    <t>Wolfgang SCHNEIDER</t>
  </si>
  <si>
    <t>Andreas MICHELCHEN</t>
  </si>
  <si>
    <t>Thomas LAMMERT</t>
  </si>
  <si>
    <t>Wolfgang DRUBA</t>
  </si>
  <si>
    <t>Andreas LAPKE</t>
  </si>
  <si>
    <t>Horst KAIBLINGER</t>
  </si>
  <si>
    <t>Volker KUTZ</t>
  </si>
  <si>
    <t>Peter SCHULZ</t>
  </si>
  <si>
    <t>Ludwig SCHLÜSSLER</t>
  </si>
  <si>
    <t>Harald CRONENBERG</t>
  </si>
  <si>
    <t>Charlis GOEDECKE</t>
  </si>
  <si>
    <t>Zell am See</t>
  </si>
  <si>
    <t>20-22 September</t>
  </si>
  <si>
    <t>Martin Lehner</t>
  </si>
  <si>
    <t>AUT 127</t>
  </si>
  <si>
    <t>Horst Kaiblinger</t>
  </si>
  <si>
    <t>AUT 100</t>
  </si>
  <si>
    <t>Vitus Bacher</t>
  </si>
  <si>
    <t>GER 1252</t>
  </si>
  <si>
    <t>Lothar Bey</t>
  </si>
  <si>
    <t>Harald Cronenberg</t>
  </si>
  <si>
    <t>AUT 96</t>
  </si>
  <si>
    <t>Bernhard Heil</t>
  </si>
  <si>
    <t>AUT 77</t>
  </si>
  <si>
    <t>Thomas Ludwig</t>
  </si>
  <si>
    <t>AUT 99</t>
  </si>
  <si>
    <t>GER 1498</t>
  </si>
  <si>
    <t>GER 1351</t>
  </si>
  <si>
    <t>Sven Stange</t>
  </si>
  <si>
    <t>Werner Wolf</t>
  </si>
  <si>
    <t>Winfried Woisetschlaeger</t>
  </si>
  <si>
    <t>Axel Forstmann</t>
  </si>
  <si>
    <t>Ludwig Groeneveld</t>
  </si>
  <si>
    <t>Score</t>
  </si>
  <si>
    <t>GER 1341</t>
  </si>
  <si>
    <t>Frank Sinde</t>
  </si>
  <si>
    <t>GER 1347</t>
  </si>
  <si>
    <t>Peter Jarmatz</t>
  </si>
  <si>
    <t>Herbert Ruebsamen</t>
  </si>
  <si>
    <t>GER 1487</t>
  </si>
  <si>
    <t>Stefan Brueckner</t>
  </si>
  <si>
    <t>Harry Voss</t>
  </si>
  <si>
    <t>5-6 oktober</t>
  </si>
  <si>
    <t>Finale</t>
  </si>
  <si>
    <t>12-13 oktober</t>
  </si>
  <si>
    <t>Lucien de Boer</t>
  </si>
  <si>
    <t>NED 508</t>
  </si>
  <si>
    <t>Koen Schelling</t>
  </si>
  <si>
    <t>Overig</t>
  </si>
  <si>
    <t>HERST</t>
  </si>
  <si>
    <t>OONK</t>
  </si>
  <si>
    <t/>
  </si>
  <si>
    <t>15 oktober 2019</t>
  </si>
</sst>
</file>

<file path=xl/styles.xml><?xml version="1.0" encoding="utf-8"?>
<styleSheet xmlns="http://schemas.openxmlformats.org/spreadsheetml/2006/main">
  <numFmts count="17">
    <numFmt numFmtId="5" formatCode="&quot;€&quot;#,##0;&quot;€&quot;\-#,##0"/>
    <numFmt numFmtId="6" formatCode="&quot;€&quot;#,##0;[Red]&quot;€&quot;\-#,##0"/>
    <numFmt numFmtId="7" formatCode="&quot;€&quot;#,##0.00;&quot;€&quot;\-#,##0.00"/>
    <numFmt numFmtId="8" formatCode="&quot;€&quot;#,##0.00;[Red]&quot;€&quot;\-#,##0.00"/>
    <numFmt numFmtId="42" formatCode="_ &quot;€&quot;* #,##0_ ;_ &quot;€&quot;* \-#,##0_ ;_ &quot;€&quot;* &quot;-&quot;_ ;_ @_ "/>
    <numFmt numFmtId="41" formatCode="_ * #,##0_ ;_ * \-#,##0_ ;_ * &quot;-&quot;_ ;_ @_ "/>
    <numFmt numFmtId="44" formatCode="_ &quot;€&quot;* #,##0.00_ ;_ &quot;€&quot;* \-#,##0.00_ ;_ &quot;€&quot;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dd\-mm\-yyyy"/>
  </numFmts>
  <fonts count="71">
    <font>
      <sz val="8"/>
      <name val="Arial"/>
      <family val="0"/>
    </font>
    <font>
      <sz val="12"/>
      <color indexed="8"/>
      <name val="Calibri"/>
      <family val="2"/>
    </font>
    <font>
      <sz val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b/>
      <sz val="9"/>
      <color indexed="8"/>
      <name val="Tahoma"/>
      <family val="2"/>
    </font>
    <font>
      <u val="double"/>
      <sz val="8"/>
      <name val="Arial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60"/>
      <name val="Calibri"/>
      <family val="2"/>
    </font>
    <font>
      <sz val="10"/>
      <color indexed="8"/>
      <name val="Arial"/>
      <family val="2"/>
    </font>
    <font>
      <b/>
      <sz val="12"/>
      <color indexed="63"/>
      <name val="Calibri"/>
      <family val="2"/>
    </font>
    <font>
      <sz val="18"/>
      <color indexed="62"/>
      <name val="Cambria"/>
      <family val="2"/>
    </font>
    <font>
      <b/>
      <sz val="12"/>
      <color indexed="8"/>
      <name val="Calibri"/>
      <family val="2"/>
    </font>
    <font>
      <b/>
      <sz val="10"/>
      <color indexed="12"/>
      <name val="Arial"/>
      <family val="2"/>
    </font>
    <font>
      <sz val="10"/>
      <color indexed="2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sz val="10"/>
      <color rgb="FF000000"/>
      <name val="Arial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0000FF"/>
      <name val="Arial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b/>
      <sz val="11"/>
      <color rgb="FFFFFFFF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8AA2B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A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56" fillId="0" borderId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1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 vertical="center"/>
    </xf>
    <xf numFmtId="0" fontId="0" fillId="33" borderId="0" xfId="0" applyFill="1" applyAlignment="1">
      <alignment vertical="center"/>
    </xf>
    <xf numFmtId="0" fontId="61" fillId="0" borderId="0" xfId="55" applyFont="1" applyFill="1" applyBorder="1" applyAlignment="1">
      <alignment vertical="center"/>
      <protection/>
    </xf>
    <xf numFmtId="0" fontId="61" fillId="0" borderId="0" xfId="55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14" fontId="5" fillId="0" borderId="11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/>
    </xf>
    <xf numFmtId="1" fontId="5" fillId="0" borderId="16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/>
    </xf>
    <xf numFmtId="1" fontId="5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 vertical="center"/>
    </xf>
    <xf numFmtId="1" fontId="5" fillId="0" borderId="13" xfId="0" applyNumberFormat="1" applyFont="1" applyFill="1" applyBorder="1" applyAlignment="1">
      <alignment/>
    </xf>
    <xf numFmtId="1" fontId="5" fillId="0" borderId="18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vertical="center"/>
    </xf>
    <xf numFmtId="1" fontId="6" fillId="0" borderId="0" xfId="0" applyNumberFormat="1" applyFont="1" applyFill="1" applyBorder="1" applyAlignment="1">
      <alignment/>
    </xf>
    <xf numFmtId="1" fontId="6" fillId="0" borderId="13" xfId="0" applyNumberFormat="1" applyFont="1" applyFill="1" applyBorder="1" applyAlignment="1">
      <alignment/>
    </xf>
    <xf numFmtId="2" fontId="5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 horizontal="left" vertical="center"/>
    </xf>
    <xf numFmtId="1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13" xfId="0" applyFont="1" applyFill="1" applyBorder="1" applyAlignment="1">
      <alignment vertical="center"/>
    </xf>
    <xf numFmtId="1" fontId="5" fillId="0" borderId="18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7" xfId="0" applyFont="1" applyFill="1" applyBorder="1" applyAlignment="1">
      <alignment vertical="center"/>
    </xf>
    <xf numFmtId="0" fontId="5" fillId="33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8" fillId="0" borderId="0" xfId="0" applyFont="1" applyAlignment="1">
      <alignment/>
    </xf>
    <xf numFmtId="0" fontId="5" fillId="6" borderId="19" xfId="0" applyFont="1" applyFill="1" applyBorder="1" applyAlignment="1">
      <alignment vertical="center" wrapText="1"/>
    </xf>
    <xf numFmtId="0" fontId="5" fillId="6" borderId="12" xfId="0" applyFont="1" applyFill="1" applyBorder="1" applyAlignment="1">
      <alignment vertical="center" wrapText="1"/>
    </xf>
    <xf numFmtId="0" fontId="5" fillId="6" borderId="0" xfId="0" applyFont="1" applyFill="1" applyBorder="1" applyAlignment="1">
      <alignment/>
    </xf>
    <xf numFmtId="1" fontId="5" fillId="6" borderId="13" xfId="0" applyNumberFormat="1" applyFont="1" applyFill="1" applyBorder="1" applyAlignment="1">
      <alignment/>
    </xf>
    <xf numFmtId="0" fontId="5" fillId="6" borderId="0" xfId="0" applyFont="1" applyFill="1" applyBorder="1" applyAlignment="1">
      <alignment vertical="center"/>
    </xf>
    <xf numFmtId="0" fontId="5" fillId="6" borderId="13" xfId="0" applyFont="1" applyFill="1" applyBorder="1" applyAlignment="1">
      <alignment vertical="center"/>
    </xf>
    <xf numFmtId="0" fontId="5" fillId="6" borderId="18" xfId="0" applyFont="1" applyFill="1" applyBorder="1" applyAlignment="1">
      <alignment vertical="center"/>
    </xf>
    <xf numFmtId="0" fontId="10" fillId="6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7" fillId="34" borderId="20" xfId="0" applyFont="1" applyFill="1" applyBorder="1" applyAlignment="1">
      <alignment horizontal="center" wrapText="1"/>
    </xf>
    <xf numFmtId="0" fontId="7" fillId="34" borderId="20" xfId="0" applyFont="1" applyFill="1" applyBorder="1" applyAlignment="1">
      <alignment horizontal="left" wrapText="1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left" vertical="center" wrapText="1"/>
    </xf>
    <xf numFmtId="0" fontId="62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7" fillId="34" borderId="21" xfId="0" applyFont="1" applyFill="1" applyBorder="1" applyAlignment="1">
      <alignment horizontal="right" wrapText="1"/>
    </xf>
    <xf numFmtId="0" fontId="0" fillId="0" borderId="0" xfId="0" applyBorder="1" applyAlignment="1">
      <alignment/>
    </xf>
    <xf numFmtId="0" fontId="62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7" fillId="34" borderId="22" xfId="0" applyFont="1" applyFill="1" applyBorder="1" applyAlignment="1">
      <alignment horizontal="right" wrapText="1"/>
    </xf>
    <xf numFmtId="0" fontId="62" fillId="0" borderId="17" xfId="0" applyFont="1" applyBorder="1" applyAlignment="1">
      <alignment horizontal="right"/>
    </xf>
    <xf numFmtId="0" fontId="62" fillId="0" borderId="14" xfId="0" applyFont="1" applyBorder="1" applyAlignment="1">
      <alignment horizontal="right"/>
    </xf>
    <xf numFmtId="0" fontId="7" fillId="34" borderId="23" xfId="0" applyFont="1" applyFill="1" applyBorder="1" applyAlignment="1">
      <alignment horizontal="center" wrapText="1"/>
    </xf>
    <xf numFmtId="0" fontId="7" fillId="34" borderId="24" xfId="0" applyFont="1" applyFill="1" applyBorder="1" applyAlignment="1">
      <alignment horizontal="left" wrapText="1"/>
    </xf>
    <xf numFmtId="0" fontId="7" fillId="34" borderId="25" xfId="0" applyFont="1" applyFill="1" applyBorder="1" applyAlignment="1">
      <alignment horizontal="left" wrapText="1"/>
    </xf>
    <xf numFmtId="0" fontId="62" fillId="0" borderId="18" xfId="0" applyFont="1" applyBorder="1" applyAlignment="1">
      <alignment horizontal="center"/>
    </xf>
    <xf numFmtId="0" fontId="63" fillId="0" borderId="0" xfId="0" applyFont="1" applyBorder="1" applyAlignment="1">
      <alignment horizontal="left" vertical="center" wrapText="1"/>
    </xf>
    <xf numFmtId="0" fontId="63" fillId="0" borderId="13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left"/>
    </xf>
    <xf numFmtId="0" fontId="63" fillId="0" borderId="13" xfId="0" applyFont="1" applyBorder="1" applyAlignment="1">
      <alignment horizontal="left"/>
    </xf>
    <xf numFmtId="0" fontId="64" fillId="0" borderId="0" xfId="0" applyFont="1" applyBorder="1" applyAlignment="1">
      <alignment horizontal="left" vertical="center" wrapText="1"/>
    </xf>
    <xf numFmtId="0" fontId="62" fillId="0" borderId="16" xfId="0" applyFont="1" applyBorder="1" applyAlignment="1">
      <alignment horizontal="center"/>
    </xf>
    <xf numFmtId="0" fontId="63" fillId="0" borderId="10" xfId="0" applyFont="1" applyBorder="1" applyAlignment="1">
      <alignment horizontal="left" vertical="center" wrapText="1"/>
    </xf>
    <xf numFmtId="0" fontId="63" fillId="0" borderId="15" xfId="0" applyFont="1" applyBorder="1" applyAlignment="1">
      <alignment horizontal="left" vertical="center" wrapText="1"/>
    </xf>
    <xf numFmtId="0" fontId="7" fillId="34" borderId="12" xfId="0" applyFont="1" applyFill="1" applyBorder="1" applyAlignment="1">
      <alignment horizontal="center" wrapText="1"/>
    </xf>
    <xf numFmtId="0" fontId="7" fillId="34" borderId="19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 textRotation="90"/>
    </xf>
    <xf numFmtId="0" fontId="0" fillId="0" borderId="0" xfId="0" applyFill="1" applyBorder="1" applyAlignment="1">
      <alignment vertical="center" wrapText="1"/>
    </xf>
    <xf numFmtId="0" fontId="9" fillId="0" borderId="26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11" fillId="0" borderId="18" xfId="0" applyFont="1" applyBorder="1" applyAlignment="1">
      <alignment/>
    </xf>
    <xf numFmtId="0" fontId="11" fillId="0" borderId="16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5" fillId="6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49" fillId="29" borderId="0" xfId="47" applyAlignment="1">
      <alignment/>
    </xf>
    <xf numFmtId="0" fontId="49" fillId="29" borderId="0" xfId="47" applyAlignment="1">
      <alignment horizontal="center"/>
    </xf>
    <xf numFmtId="0" fontId="7" fillId="34" borderId="0" xfId="0" applyFont="1" applyFill="1" applyBorder="1" applyAlignment="1">
      <alignment horizontal="center" wrapText="1"/>
    </xf>
    <xf numFmtId="0" fontId="5" fillId="16" borderId="0" xfId="0" applyFont="1" applyFill="1" applyBorder="1" applyAlignment="1">
      <alignment horizontal="center"/>
    </xf>
    <xf numFmtId="0" fontId="0" fillId="35" borderId="0" xfId="0" applyFont="1" applyFill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left"/>
    </xf>
    <xf numFmtId="0" fontId="0" fillId="16" borderId="0" xfId="0" applyFont="1" applyFill="1" applyAlignment="1">
      <alignment horizontal="left"/>
    </xf>
    <xf numFmtId="0" fontId="0" fillId="6" borderId="0" xfId="0" applyFont="1" applyFill="1" applyAlignment="1">
      <alignment horizontal="left"/>
    </xf>
    <xf numFmtId="0" fontId="0" fillId="35" borderId="0" xfId="0" applyFont="1" applyFill="1" applyAlignment="1">
      <alignment horizontal="left"/>
    </xf>
    <xf numFmtId="0" fontId="63" fillId="0" borderId="0" xfId="0" applyFont="1" applyAlignment="1">
      <alignment horizontal="center"/>
    </xf>
    <xf numFmtId="0" fontId="6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6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7" xfId="0" applyFont="1" applyFill="1" applyBorder="1" applyAlignment="1">
      <alignment/>
    </xf>
    <xf numFmtId="0" fontId="11" fillId="0" borderId="27" xfId="0" applyFont="1" applyBorder="1" applyAlignment="1">
      <alignment/>
    </xf>
    <xf numFmtId="0" fontId="0" fillId="0" borderId="28" xfId="0" applyBorder="1" applyAlignment="1">
      <alignment/>
    </xf>
    <xf numFmtId="0" fontId="11" fillId="0" borderId="27" xfId="0" applyFont="1" applyBorder="1" applyAlignment="1">
      <alignment horizontal="center"/>
    </xf>
    <xf numFmtId="0" fontId="65" fillId="36" borderId="29" xfId="0" applyFont="1" applyFill="1" applyBorder="1" applyAlignment="1">
      <alignment horizontal="center" vertical="center" wrapText="1"/>
    </xf>
    <xf numFmtId="0" fontId="14" fillId="37" borderId="30" xfId="0" applyFont="1" applyFill="1" applyBorder="1" applyAlignment="1">
      <alignment horizontal="center" vertical="center"/>
    </xf>
    <xf numFmtId="0" fontId="14" fillId="37" borderId="31" xfId="0" applyFont="1" applyFill="1" applyBorder="1" applyAlignment="1">
      <alignment horizontal="center" vertical="center"/>
    </xf>
    <xf numFmtId="0" fontId="65" fillId="36" borderId="29" xfId="0" applyFont="1" applyFill="1" applyBorder="1" applyAlignment="1">
      <alignment horizontal="left" vertical="center" wrapText="1"/>
    </xf>
    <xf numFmtId="0" fontId="14" fillId="37" borderId="30" xfId="0" applyFont="1" applyFill="1" applyBorder="1" applyAlignment="1">
      <alignment horizontal="left" vertical="center"/>
    </xf>
    <xf numFmtId="0" fontId="14" fillId="37" borderId="31" xfId="0" applyFont="1" applyFill="1" applyBorder="1" applyAlignment="1">
      <alignment horizontal="left" vertical="center"/>
    </xf>
    <xf numFmtId="0" fontId="7" fillId="34" borderId="32" xfId="0" applyFont="1" applyFill="1" applyBorder="1" applyAlignment="1">
      <alignment horizontal="right" wrapText="1"/>
    </xf>
    <xf numFmtId="0" fontId="63" fillId="0" borderId="18" xfId="0" applyFont="1" applyBorder="1" applyAlignment="1">
      <alignment horizontal="center"/>
    </xf>
    <xf numFmtId="0" fontId="63" fillId="0" borderId="0" xfId="0" applyFont="1" applyBorder="1" applyAlignment="1">
      <alignment horizontal="right"/>
    </xf>
    <xf numFmtId="0" fontId="63" fillId="0" borderId="16" xfId="0" applyFont="1" applyBorder="1" applyAlignment="1">
      <alignment horizontal="center"/>
    </xf>
    <xf numFmtId="0" fontId="63" fillId="0" borderId="10" xfId="0" applyFont="1" applyBorder="1" applyAlignment="1">
      <alignment horizontal="left"/>
    </xf>
    <xf numFmtId="0" fontId="7" fillId="34" borderId="24" xfId="0" applyFont="1" applyFill="1" applyBorder="1" applyAlignment="1">
      <alignment horizontal="center" wrapText="1"/>
    </xf>
    <xf numFmtId="0" fontId="7" fillId="34" borderId="25" xfId="0" applyFont="1" applyFill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63" fillId="0" borderId="10" xfId="0" applyFont="1" applyBorder="1" applyAlignment="1">
      <alignment horizontal="right"/>
    </xf>
    <xf numFmtId="0" fontId="0" fillId="0" borderId="18" xfId="0" applyFill="1" applyBorder="1" applyAlignment="1">
      <alignment horizontal="center"/>
    </xf>
    <xf numFmtId="0" fontId="7" fillId="34" borderId="20" xfId="0" applyFont="1" applyFill="1" applyBorder="1" applyAlignment="1">
      <alignment horizontal="right" wrapText="1"/>
    </xf>
    <xf numFmtId="0" fontId="7" fillId="34" borderId="20" xfId="0" applyFont="1" applyFill="1" applyBorder="1" applyAlignment="1">
      <alignment wrapText="1"/>
    </xf>
    <xf numFmtId="0" fontId="63" fillId="0" borderId="0" xfId="0" applyFont="1" applyAlignment="1">
      <alignment horizontal="right"/>
    </xf>
    <xf numFmtId="0" fontId="64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vertical="center" wrapText="1"/>
    </xf>
    <xf numFmtId="0" fontId="10" fillId="6" borderId="28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8" borderId="0" xfId="0" applyFill="1" applyAlignment="1">
      <alignment/>
    </xf>
    <xf numFmtId="0" fontId="56" fillId="0" borderId="0" xfId="0" applyFont="1" applyAlignment="1">
      <alignment horizontal="center"/>
    </xf>
    <xf numFmtId="0" fontId="6" fillId="0" borderId="14" xfId="0" applyNumberFormat="1" applyFont="1" applyFill="1" applyBorder="1" applyAlignment="1">
      <alignment horizontal="left" vertical="center"/>
    </xf>
    <xf numFmtId="0" fontId="5" fillId="0" borderId="17" xfId="0" applyNumberFormat="1" applyFont="1" applyFill="1" applyBorder="1" applyAlignment="1">
      <alignment/>
    </xf>
    <xf numFmtId="0" fontId="6" fillId="0" borderId="17" xfId="0" applyNumberFormat="1" applyFont="1" applyFill="1" applyBorder="1" applyAlignment="1">
      <alignment vertical="center"/>
    </xf>
    <xf numFmtId="0" fontId="64" fillId="0" borderId="17" xfId="0" applyFont="1" applyBorder="1" applyAlignment="1">
      <alignment horizontal="left"/>
    </xf>
    <xf numFmtId="0" fontId="63" fillId="0" borderId="17" xfId="0" applyFont="1" applyBorder="1" applyAlignment="1">
      <alignment horizontal="left"/>
    </xf>
    <xf numFmtId="0" fontId="6" fillId="0" borderId="16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2" fillId="0" borderId="0" xfId="0" applyFont="1" applyAlignment="1">
      <alignment horizontal="left"/>
    </xf>
    <xf numFmtId="0" fontId="64" fillId="0" borderId="0" xfId="0" applyFont="1" applyBorder="1" applyAlignment="1">
      <alignment horizontal="left"/>
    </xf>
    <xf numFmtId="0" fontId="66" fillId="33" borderId="17" xfId="0" applyFont="1" applyFill="1" applyBorder="1" applyAlignment="1">
      <alignment/>
    </xf>
    <xf numFmtId="0" fontId="66" fillId="33" borderId="13" xfId="0" applyFont="1" applyFill="1" applyBorder="1" applyAlignment="1">
      <alignment/>
    </xf>
    <xf numFmtId="0" fontId="5" fillId="33" borderId="17" xfId="0" applyFont="1" applyFill="1" applyBorder="1" applyAlignment="1">
      <alignment horizontal="center"/>
    </xf>
    <xf numFmtId="0" fontId="5" fillId="33" borderId="17" xfId="0" applyNumberFormat="1" applyFont="1" applyFill="1" applyBorder="1" applyAlignment="1">
      <alignment/>
    </xf>
    <xf numFmtId="0" fontId="6" fillId="33" borderId="0" xfId="0" applyFont="1" applyFill="1" applyAlignment="1">
      <alignment horizontal="center" vertical="center"/>
    </xf>
    <xf numFmtId="0" fontId="5" fillId="33" borderId="18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4" fillId="33" borderId="17" xfId="0" applyFont="1" applyFill="1" applyBorder="1" applyAlignment="1">
      <alignment horizontal="left"/>
    </xf>
    <xf numFmtId="0" fontId="64" fillId="33" borderId="13" xfId="0" applyFont="1" applyFill="1" applyBorder="1" applyAlignment="1">
      <alignment horizontal="left"/>
    </xf>
    <xf numFmtId="0" fontId="63" fillId="33" borderId="17" xfId="0" applyFont="1" applyFill="1" applyBorder="1" applyAlignment="1">
      <alignment horizontal="left"/>
    </xf>
    <xf numFmtId="0" fontId="63" fillId="33" borderId="13" xfId="0" applyFont="1" applyFill="1" applyBorder="1" applyAlignment="1">
      <alignment horizontal="left"/>
    </xf>
    <xf numFmtId="0" fontId="67" fillId="33" borderId="17" xfId="0" applyFont="1" applyFill="1" applyBorder="1" applyAlignment="1">
      <alignment/>
    </xf>
    <xf numFmtId="0" fontId="67" fillId="33" borderId="13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34" borderId="33" xfId="0" applyFont="1" applyFill="1" applyBorder="1" applyAlignment="1">
      <alignment horizontal="left" wrapText="1"/>
    </xf>
    <xf numFmtId="0" fontId="7" fillId="34" borderId="33" xfId="0" applyFont="1" applyFill="1" applyBorder="1" applyAlignment="1">
      <alignment horizontal="center" wrapText="1"/>
    </xf>
    <xf numFmtId="0" fontId="7" fillId="34" borderId="33" xfId="0" applyFont="1" applyFill="1" applyBorder="1" applyAlignment="1">
      <alignment horizontal="right" wrapText="1"/>
    </xf>
    <xf numFmtId="0" fontId="7" fillId="34" borderId="33" xfId="0" applyFont="1" applyFill="1" applyBorder="1" applyAlignment="1">
      <alignment wrapText="1"/>
    </xf>
    <xf numFmtId="0" fontId="63" fillId="0" borderId="27" xfId="0" applyFont="1" applyBorder="1" applyAlignment="1">
      <alignment horizontal="left"/>
    </xf>
    <xf numFmtId="0" fontId="63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64" fillId="0" borderId="18" xfId="0" applyFont="1" applyBorder="1" applyAlignment="1">
      <alignment horizontal="left"/>
    </xf>
    <xf numFmtId="0" fontId="63" fillId="0" borderId="18" xfId="0" applyFont="1" applyBorder="1" applyAlignment="1">
      <alignment horizontal="left"/>
    </xf>
    <xf numFmtId="0" fontId="63" fillId="0" borderId="16" xfId="0" applyFont="1" applyBorder="1" applyAlignment="1">
      <alignment horizontal="left"/>
    </xf>
    <xf numFmtId="0" fontId="0" fillId="0" borderId="10" xfId="0" applyBorder="1" applyAlignment="1">
      <alignment/>
    </xf>
    <xf numFmtId="0" fontId="63" fillId="7" borderId="27" xfId="0" applyFont="1" applyFill="1" applyBorder="1" applyAlignment="1">
      <alignment horizontal="left"/>
    </xf>
    <xf numFmtId="0" fontId="63" fillId="7" borderId="11" xfId="0" applyFont="1" applyFill="1" applyBorder="1" applyAlignment="1">
      <alignment horizontal="left"/>
    </xf>
    <xf numFmtId="0" fontId="0" fillId="7" borderId="11" xfId="0" applyFill="1" applyBorder="1" applyAlignment="1">
      <alignment/>
    </xf>
    <xf numFmtId="0" fontId="0" fillId="7" borderId="11" xfId="0" applyFill="1" applyBorder="1" applyAlignment="1">
      <alignment horizontal="center"/>
    </xf>
    <xf numFmtId="0" fontId="0" fillId="7" borderId="28" xfId="0" applyFill="1" applyBorder="1" applyAlignment="1">
      <alignment/>
    </xf>
    <xf numFmtId="0" fontId="64" fillId="7" borderId="18" xfId="0" applyFont="1" applyFill="1" applyBorder="1" applyAlignment="1">
      <alignment horizontal="left"/>
    </xf>
    <xf numFmtId="0" fontId="64" fillId="7" borderId="0" xfId="0" applyFont="1" applyFill="1" applyBorder="1" applyAlignment="1">
      <alignment horizontal="left"/>
    </xf>
    <xf numFmtId="0" fontId="0" fillId="7" borderId="0" xfId="0" applyFill="1" applyBorder="1" applyAlignment="1">
      <alignment/>
    </xf>
    <xf numFmtId="0" fontId="0" fillId="7" borderId="0" xfId="0" applyFill="1" applyBorder="1" applyAlignment="1">
      <alignment horizontal="center"/>
    </xf>
    <xf numFmtId="0" fontId="0" fillId="7" borderId="13" xfId="0" applyFill="1" applyBorder="1" applyAlignment="1">
      <alignment/>
    </xf>
    <xf numFmtId="0" fontId="63" fillId="7" borderId="18" xfId="0" applyFont="1" applyFill="1" applyBorder="1" applyAlignment="1">
      <alignment horizontal="left"/>
    </xf>
    <xf numFmtId="0" fontId="63" fillId="7" borderId="0" xfId="0" applyFont="1" applyFill="1" applyBorder="1" applyAlignment="1">
      <alignment horizontal="left"/>
    </xf>
    <xf numFmtId="0" fontId="63" fillId="39" borderId="0" xfId="0" applyFont="1" applyFill="1" applyBorder="1" applyAlignment="1">
      <alignment horizontal="left"/>
    </xf>
    <xf numFmtId="0" fontId="0" fillId="39" borderId="0" xfId="0" applyFill="1" applyBorder="1" applyAlignment="1">
      <alignment/>
    </xf>
    <xf numFmtId="0" fontId="0" fillId="39" borderId="0" xfId="0" applyFill="1" applyBorder="1" applyAlignment="1">
      <alignment horizontal="center"/>
    </xf>
    <xf numFmtId="0" fontId="63" fillId="39" borderId="27" xfId="0" applyFont="1" applyFill="1" applyBorder="1" applyAlignment="1">
      <alignment horizontal="left"/>
    </xf>
    <xf numFmtId="0" fontId="63" fillId="39" borderId="11" xfId="0" applyFont="1" applyFill="1" applyBorder="1" applyAlignment="1">
      <alignment horizontal="left"/>
    </xf>
    <xf numFmtId="0" fontId="0" fillId="39" borderId="11" xfId="0" applyFill="1" applyBorder="1" applyAlignment="1">
      <alignment/>
    </xf>
    <xf numFmtId="0" fontId="0" fillId="39" borderId="11" xfId="0" applyFill="1" applyBorder="1" applyAlignment="1">
      <alignment horizontal="center"/>
    </xf>
    <xf numFmtId="0" fontId="0" fillId="39" borderId="28" xfId="0" applyFill="1" applyBorder="1" applyAlignment="1">
      <alignment/>
    </xf>
    <xf numFmtId="0" fontId="64" fillId="39" borderId="18" xfId="0" applyFont="1" applyFill="1" applyBorder="1" applyAlignment="1">
      <alignment horizontal="left"/>
    </xf>
    <xf numFmtId="0" fontId="64" fillId="39" borderId="0" xfId="0" applyFont="1" applyFill="1" applyBorder="1" applyAlignment="1">
      <alignment horizontal="left"/>
    </xf>
    <xf numFmtId="0" fontId="0" fillId="39" borderId="13" xfId="0" applyFill="1" applyBorder="1" applyAlignment="1">
      <alignment/>
    </xf>
    <xf numFmtId="0" fontId="63" fillId="39" borderId="18" xfId="0" applyFont="1" applyFill="1" applyBorder="1" applyAlignment="1">
      <alignment horizontal="left"/>
    </xf>
    <xf numFmtId="0" fontId="63" fillId="39" borderId="16" xfId="0" applyFont="1" applyFill="1" applyBorder="1" applyAlignment="1">
      <alignment horizontal="left"/>
    </xf>
    <xf numFmtId="0" fontId="63" fillId="39" borderId="10" xfId="0" applyFont="1" applyFill="1" applyBorder="1" applyAlignment="1">
      <alignment horizontal="left"/>
    </xf>
    <xf numFmtId="0" fontId="0" fillId="39" borderId="10" xfId="0" applyFill="1" applyBorder="1" applyAlignment="1">
      <alignment/>
    </xf>
    <xf numFmtId="0" fontId="0" fillId="39" borderId="10" xfId="0" applyFill="1" applyBorder="1" applyAlignment="1">
      <alignment horizontal="center"/>
    </xf>
    <xf numFmtId="0" fontId="0" fillId="39" borderId="15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39" borderId="0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39" borderId="10" xfId="0" applyFont="1" applyFill="1" applyBorder="1" applyAlignment="1">
      <alignment horizontal="center"/>
    </xf>
    <xf numFmtId="0" fontId="5" fillId="6" borderId="2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/>
    </xf>
    <xf numFmtId="0" fontId="5" fillId="6" borderId="18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6" borderId="27" xfId="0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6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64" fillId="0" borderId="0" xfId="0" applyFont="1" applyAlignment="1">
      <alignment/>
    </xf>
    <xf numFmtId="0" fontId="5" fillId="33" borderId="18" xfId="0" applyFont="1" applyFill="1" applyBorder="1" applyAlignment="1" quotePrefix="1">
      <alignment/>
    </xf>
    <xf numFmtId="16" fontId="0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16" fontId="8" fillId="0" borderId="0" xfId="0" applyNumberFormat="1" applyFont="1" applyAlignment="1">
      <alignment/>
    </xf>
    <xf numFmtId="15" fontId="5" fillId="0" borderId="0" xfId="0" applyNumberFormat="1" applyFont="1" applyAlignment="1" quotePrefix="1">
      <alignment horizontal="left"/>
    </xf>
    <xf numFmtId="0" fontId="64" fillId="0" borderId="13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63" fillId="0" borderId="13" xfId="0" applyFont="1" applyBorder="1" applyAlignment="1">
      <alignment horizontal="left"/>
    </xf>
    <xf numFmtId="0" fontId="2" fillId="0" borderId="17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64" fillId="33" borderId="17" xfId="0" applyFont="1" applyFill="1" applyBorder="1" applyAlignment="1">
      <alignment horizontal="left"/>
    </xf>
    <xf numFmtId="0" fontId="64" fillId="33" borderId="13" xfId="0" applyFont="1" applyFill="1" applyBorder="1" applyAlignment="1">
      <alignment horizontal="left"/>
    </xf>
    <xf numFmtId="16" fontId="5" fillId="0" borderId="0" xfId="0" applyNumberFormat="1" applyFont="1" applyFill="1" applyBorder="1" applyAlignment="1">
      <alignment horizontal="center"/>
    </xf>
    <xf numFmtId="16" fontId="5" fillId="0" borderId="13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16" fontId="5" fillId="6" borderId="18" xfId="0" applyNumberFormat="1" applyFont="1" applyFill="1" applyBorder="1" applyAlignment="1">
      <alignment horizontal="center"/>
    </xf>
    <xf numFmtId="16" fontId="5" fillId="6" borderId="0" xfId="0" applyNumberFormat="1" applyFont="1" applyFill="1" applyBorder="1" applyAlignment="1">
      <alignment horizontal="center"/>
    </xf>
    <xf numFmtId="16" fontId="5" fillId="6" borderId="13" xfId="0" applyNumberFormat="1" applyFont="1" applyFill="1" applyBorder="1" applyAlignment="1">
      <alignment horizontal="center"/>
    </xf>
    <xf numFmtId="0" fontId="68" fillId="0" borderId="0" xfId="0" applyFont="1" applyAlignment="1">
      <alignment/>
    </xf>
    <xf numFmtId="0" fontId="69" fillId="33" borderId="13" xfId="0" applyFont="1" applyFill="1" applyBorder="1" applyAlignment="1">
      <alignment/>
    </xf>
    <xf numFmtId="0" fontId="64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7" fillId="34" borderId="34" xfId="0" applyFont="1" applyFill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6" fontId="5" fillId="6" borderId="18" xfId="0" applyNumberFormat="1" applyFont="1" applyFill="1" applyBorder="1" applyAlignment="1">
      <alignment horizontal="center"/>
    </xf>
    <xf numFmtId="16" fontId="5" fillId="6" borderId="0" xfId="0" applyNumberFormat="1" applyFont="1" applyFill="1" applyBorder="1" applyAlignment="1">
      <alignment horizontal="center"/>
    </xf>
    <xf numFmtId="16" fontId="5" fillId="6" borderId="13" xfId="0" applyNumberFormat="1" applyFont="1" applyFill="1" applyBorder="1" applyAlignment="1">
      <alignment horizontal="center"/>
    </xf>
    <xf numFmtId="16" fontId="5" fillId="0" borderId="18" xfId="0" applyNumberFormat="1" applyFont="1" applyFill="1" applyBorder="1" applyAlignment="1">
      <alignment horizontal="center"/>
    </xf>
    <xf numFmtId="16" fontId="5" fillId="0" borderId="0" xfId="0" applyNumberFormat="1" applyFont="1" applyFill="1" applyBorder="1" applyAlignment="1">
      <alignment horizontal="center"/>
    </xf>
    <xf numFmtId="16" fontId="5" fillId="0" borderId="13" xfId="0" applyNumberFormat="1" applyFont="1" applyFill="1" applyBorder="1" applyAlignment="1">
      <alignment horizontal="center"/>
    </xf>
    <xf numFmtId="16" fontId="5" fillId="0" borderId="27" xfId="0" applyNumberFormat="1" applyFont="1" applyFill="1" applyBorder="1" applyAlignment="1">
      <alignment horizontal="center"/>
    </xf>
    <xf numFmtId="16" fontId="5" fillId="0" borderId="11" xfId="0" applyNumberFormat="1" applyFont="1" applyFill="1" applyBorder="1" applyAlignment="1">
      <alignment horizontal="center"/>
    </xf>
    <xf numFmtId="16" fontId="5" fillId="0" borderId="28" xfId="0" applyNumberFormat="1" applyFont="1" applyFill="1" applyBorder="1" applyAlignment="1">
      <alignment horizontal="center"/>
    </xf>
    <xf numFmtId="0" fontId="6" fillId="6" borderId="26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16" fontId="5" fillId="6" borderId="11" xfId="0" applyNumberFormat="1" applyFont="1" applyFill="1" applyBorder="1" applyAlignment="1">
      <alignment horizontal="center"/>
    </xf>
    <xf numFmtId="16" fontId="5" fillId="6" borderId="28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1" fontId="5" fillId="0" borderId="27" xfId="0" applyNumberFormat="1" applyFont="1" applyFill="1" applyBorder="1" applyAlignment="1">
      <alignment horizontal="center" vertical="center" textRotation="90" wrapText="1"/>
    </xf>
    <xf numFmtId="1" fontId="5" fillId="0" borderId="18" xfId="0" applyNumberFormat="1" applyFont="1" applyFill="1" applyBorder="1" applyAlignment="1">
      <alignment horizontal="center" vertical="center" textRotation="90" wrapText="1"/>
    </xf>
    <xf numFmtId="0" fontId="6" fillId="6" borderId="26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textRotation="90"/>
    </xf>
    <xf numFmtId="0" fontId="6" fillId="0" borderId="17" xfId="0" applyFont="1" applyFill="1" applyBorder="1" applyAlignment="1">
      <alignment horizontal="center" vertical="center" textRotation="90"/>
    </xf>
    <xf numFmtId="16" fontId="5" fillId="6" borderId="27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vertical="center" textRotation="90"/>
    </xf>
    <xf numFmtId="0" fontId="5" fillId="0" borderId="17" xfId="0" applyFont="1" applyFill="1" applyBorder="1" applyAlignment="1">
      <alignment horizontal="center" vertical="center" textRotation="90"/>
    </xf>
    <xf numFmtId="0" fontId="5" fillId="0" borderId="14" xfId="0" applyFont="1" applyFill="1" applyBorder="1" applyAlignment="1">
      <alignment horizontal="center" vertical="center" textRotation="90"/>
    </xf>
    <xf numFmtId="0" fontId="6" fillId="0" borderId="29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textRotation="90"/>
    </xf>
    <xf numFmtId="0" fontId="6" fillId="0" borderId="13" xfId="0" applyFont="1" applyFill="1" applyBorder="1" applyAlignment="1">
      <alignment horizontal="center" vertical="center" textRotation="90"/>
    </xf>
    <xf numFmtId="0" fontId="6" fillId="0" borderId="2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70" fillId="26" borderId="28" xfId="39" applyFont="1" applyBorder="1" applyAlignment="1">
      <alignment horizontal="center" vertical="center" textRotation="90"/>
    </xf>
    <xf numFmtId="0" fontId="70" fillId="26" borderId="13" xfId="39" applyFont="1" applyBorder="1" applyAlignment="1">
      <alignment horizontal="center" vertical="center" textRotation="90"/>
    </xf>
    <xf numFmtId="16" fontId="6" fillId="6" borderId="18" xfId="0" applyNumberFormat="1" applyFont="1" applyFill="1" applyBorder="1" applyAlignment="1">
      <alignment horizontal="center"/>
    </xf>
    <xf numFmtId="16" fontId="6" fillId="6" borderId="0" xfId="0" applyNumberFormat="1" applyFont="1" applyFill="1" applyBorder="1" applyAlignment="1">
      <alignment horizontal="center"/>
    </xf>
    <xf numFmtId="16" fontId="6" fillId="6" borderId="13" xfId="0" applyNumberFormat="1" applyFont="1" applyFill="1" applyBorder="1" applyAlignment="1">
      <alignment horizontal="center"/>
    </xf>
    <xf numFmtId="0" fontId="70" fillId="0" borderId="11" xfId="39" applyFont="1" applyFill="1" applyBorder="1" applyAlignment="1">
      <alignment vertical="center" wrapText="1"/>
    </xf>
    <xf numFmtId="0" fontId="70" fillId="0" borderId="0" xfId="39" applyFont="1" applyFill="1" applyBorder="1" applyAlignment="1">
      <alignment vertical="center" wrapText="1"/>
    </xf>
    <xf numFmtId="0" fontId="70" fillId="0" borderId="0" xfId="39" applyFont="1" applyFill="1" applyBorder="1" applyAlignment="1">
      <alignment vertical="center"/>
    </xf>
    <xf numFmtId="1" fontId="5" fillId="0" borderId="29" xfId="0" applyNumberFormat="1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/>
    </xf>
    <xf numFmtId="1" fontId="5" fillId="33" borderId="17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1"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n616\AppData\Local\Microsoft\Windows\Temporary%20Internet%20Files\Content.Outlook\DFO1ZMZ4\IOU%20NED%20Ranglijst%202019%20JEROEN%20v12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n616\AppData\Local\Microsoft\Windows\Temporary%20Internet%20Files\Content.Outlook\DFO1ZMZ4\IOU%20NED%20Ranglijst%202019,%2029-05%20-03v15.xlsb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n616\AppData\Local\Microsoft\Windows\Temporary%20Internet%20Files\Content.Outlook\DFO1ZMZ4\versie%2015%20JEROEN%20IOU%20NED%20Ranglijst%202019.xlsb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n616\AppData\Local\Microsoft\Windows\Temporary%20Internet%20Files\Content.Outlook\DFO1ZMZ4\2019%20IOU%20RANGLIJST%200526%20PUBLISH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fig"/>
      <sheetName val="Ranglijst2019"/>
      <sheetName val="Leden2019"/>
      <sheetName val="Ranglijstwedstrijden2019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IOU NED Ranglijst 2019 JEROEN v"/>
    </sheetNames>
    <definedNames>
      <definedName name="ControleDeelnemers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fig"/>
      <sheetName val="Leden2019"/>
      <sheetName val="Ranglijstwedstrijden2019"/>
      <sheetName val="Ranglijst2019"/>
      <sheetName val="Stand2019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IOU NED Ranglijst 2019, 29-05 -"/>
    </sheetNames>
    <definedNames>
      <definedName name="ControleDeelnemers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fig"/>
      <sheetName val="Leden2019"/>
      <sheetName val="Ranglijstwedstrijden2019"/>
      <sheetName val="Ranglijst2019"/>
      <sheetName val="Stand2019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versie 15 JEROEN IOU NED Rangli"/>
    </sheetNames>
    <definedNames>
      <definedName name="ControleDeelnemers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anglijst2019"/>
      <sheetName val="MAGIC MARINE TOP 5"/>
      <sheetName val="VLOTEN"/>
      <sheetName val="5 BOSSCHE BOLLEN"/>
      <sheetName val="4 OVK"/>
      <sheetName val="3 GOUWE OUWE"/>
      <sheetName val="2 HEEG"/>
      <sheetName val="1 PAASHAAS"/>
    </sheetNames>
    <sheetDataSet>
      <sheetData sheetId="0">
        <row r="5">
          <cell r="C5" t="str">
            <v>Thies Bosch</v>
          </cell>
          <cell r="D5">
            <v>5</v>
          </cell>
        </row>
        <row r="6">
          <cell r="C6" t="str">
            <v>Luuk Kuijper</v>
          </cell>
          <cell r="D6">
            <v>4</v>
          </cell>
        </row>
        <row r="7">
          <cell r="C7" t="str">
            <v>Jan Willem van den Hondel</v>
          </cell>
          <cell r="D7">
            <v>4</v>
          </cell>
        </row>
        <row r="8">
          <cell r="C8" t="str">
            <v>Rob Wapenaar</v>
          </cell>
          <cell r="D8">
            <v>4</v>
          </cell>
        </row>
        <row r="9">
          <cell r="C9" t="str">
            <v>Jan van Amerongen</v>
          </cell>
          <cell r="D9">
            <v>5</v>
          </cell>
        </row>
        <row r="10">
          <cell r="C10" t="str">
            <v>Joop de Jong</v>
          </cell>
          <cell r="D10">
            <v>3</v>
          </cell>
        </row>
        <row r="11">
          <cell r="C11" t="str">
            <v>Ton Op de Weegh</v>
          </cell>
          <cell r="D11">
            <v>3</v>
          </cell>
        </row>
        <row r="12">
          <cell r="C12" t="str">
            <v>Wessel Kuik</v>
          </cell>
          <cell r="D12">
            <v>2</v>
          </cell>
        </row>
        <row r="13">
          <cell r="C13" t="str">
            <v>Adri Vosselman</v>
          </cell>
          <cell r="D13">
            <v>5</v>
          </cell>
        </row>
        <row r="14">
          <cell r="C14" t="str">
            <v>Juergen Alberty</v>
          </cell>
          <cell r="D14">
            <v>1</v>
          </cell>
        </row>
        <row r="15">
          <cell r="C15" t="str">
            <v>Jan ten Hoeve</v>
          </cell>
          <cell r="D15">
            <v>1</v>
          </cell>
        </row>
        <row r="16">
          <cell r="C16" t="str">
            <v>Fedde Sonnema</v>
          </cell>
          <cell r="D16">
            <v>2</v>
          </cell>
        </row>
        <row r="17">
          <cell r="C17" t="str">
            <v>Maarten Versluis</v>
          </cell>
          <cell r="D17">
            <v>1</v>
          </cell>
        </row>
        <row r="18">
          <cell r="C18" t="str">
            <v>Herman van Eijk</v>
          </cell>
          <cell r="D18">
            <v>2</v>
          </cell>
        </row>
        <row r="19">
          <cell r="C19" t="str">
            <v>Sybrand Vochteloo</v>
          </cell>
          <cell r="D19">
            <v>1</v>
          </cell>
        </row>
        <row r="20">
          <cell r="C20" t="str">
            <v>Gerard Op de Weegh</v>
          </cell>
          <cell r="D20">
            <v>4</v>
          </cell>
        </row>
        <row r="21">
          <cell r="C21" t="str">
            <v>Cor Visser</v>
          </cell>
          <cell r="D21">
            <v>2</v>
          </cell>
        </row>
        <row r="22">
          <cell r="C22" t="str">
            <v>Wim Bijlsma</v>
          </cell>
          <cell r="D22">
            <v>2</v>
          </cell>
        </row>
        <row r="23">
          <cell r="C23" t="str">
            <v>Jan de Best</v>
          </cell>
          <cell r="D23">
            <v>2</v>
          </cell>
        </row>
        <row r="24">
          <cell r="C24" t="str">
            <v>Luut de Zee</v>
          </cell>
          <cell r="D24">
            <v>1</v>
          </cell>
        </row>
        <row r="25">
          <cell r="C25" t="str">
            <v>Arno Start</v>
          </cell>
          <cell r="D25">
            <v>3</v>
          </cell>
        </row>
        <row r="26">
          <cell r="C26" t="str">
            <v>Harm van den Broek</v>
          </cell>
          <cell r="D26">
            <v>2</v>
          </cell>
        </row>
        <row r="27">
          <cell r="C27" t="str">
            <v>Hans de Haas</v>
          </cell>
          <cell r="D27">
            <v>2</v>
          </cell>
        </row>
        <row r="28">
          <cell r="C28" t="str">
            <v>Henk Kuiper</v>
          </cell>
          <cell r="D28">
            <v>3</v>
          </cell>
        </row>
        <row r="29">
          <cell r="C29" t="str">
            <v>Rob Aukema</v>
          </cell>
          <cell r="D29">
            <v>1</v>
          </cell>
        </row>
        <row r="30">
          <cell r="C30" t="str">
            <v>Klaas de Boer</v>
          </cell>
          <cell r="D30">
            <v>1</v>
          </cell>
        </row>
        <row r="31">
          <cell r="C31" t="str">
            <v>Paul Rouffaer</v>
          </cell>
          <cell r="D31">
            <v>3</v>
          </cell>
        </row>
        <row r="32">
          <cell r="C32" t="str">
            <v>Klaas Molenaar</v>
          </cell>
          <cell r="D32">
            <v>2</v>
          </cell>
        </row>
        <row r="33">
          <cell r="C33" t="str">
            <v>Onno Yntema</v>
          </cell>
          <cell r="D33">
            <v>1</v>
          </cell>
        </row>
        <row r="34">
          <cell r="C34" t="str">
            <v>Jeroen Mickers</v>
          </cell>
          <cell r="D34">
            <v>2</v>
          </cell>
        </row>
        <row r="35">
          <cell r="C35" t="str">
            <v>Thomas Leitl</v>
          </cell>
          <cell r="D35">
            <v>1</v>
          </cell>
        </row>
        <row r="36">
          <cell r="C36" t="str">
            <v>Atse Blei</v>
          </cell>
          <cell r="D36">
            <v>1</v>
          </cell>
        </row>
        <row r="37">
          <cell r="C37" t="str">
            <v>Willem Overtoom</v>
          </cell>
          <cell r="D37">
            <v>1</v>
          </cell>
        </row>
        <row r="38">
          <cell r="C38" t="str">
            <v>Maurice Gerards</v>
          </cell>
          <cell r="D38">
            <v>2</v>
          </cell>
        </row>
        <row r="39">
          <cell r="C39" t="str">
            <v>Wim Bech</v>
          </cell>
          <cell r="D39">
            <v>1</v>
          </cell>
        </row>
        <row r="40">
          <cell r="C40" t="str">
            <v>Mike Huiskamp</v>
          </cell>
          <cell r="D40">
            <v>1</v>
          </cell>
        </row>
        <row r="41">
          <cell r="C41" t="str">
            <v>Onno Klazinga</v>
          </cell>
          <cell r="D41">
            <v>1</v>
          </cell>
        </row>
        <row r="42">
          <cell r="C42" t="str">
            <v>Max Visser</v>
          </cell>
          <cell r="D42">
            <v>1</v>
          </cell>
        </row>
        <row r="43">
          <cell r="C43" t="str">
            <v>Mark Bosma</v>
          </cell>
          <cell r="D43">
            <v>1</v>
          </cell>
        </row>
        <row r="44">
          <cell r="C44" t="str">
            <v>Maarten Janssen</v>
          </cell>
          <cell r="D44">
            <v>2</v>
          </cell>
        </row>
        <row r="45">
          <cell r="C45" t="str">
            <v>Joep ten Brink</v>
          </cell>
          <cell r="D45">
            <v>1</v>
          </cell>
        </row>
        <row r="46">
          <cell r="C46" t="str">
            <v>Kees Buitendijk</v>
          </cell>
          <cell r="D46">
            <v>3</v>
          </cell>
        </row>
        <row r="47">
          <cell r="C47" t="str">
            <v>Ronald Leusink</v>
          </cell>
          <cell r="D47">
            <v>1</v>
          </cell>
        </row>
        <row r="48">
          <cell r="C48" t="str">
            <v>Jan Krom</v>
          </cell>
          <cell r="D48">
            <v>1</v>
          </cell>
        </row>
        <row r="49">
          <cell r="C49" t="str">
            <v>Klaas Weissenbach</v>
          </cell>
          <cell r="D49">
            <v>1</v>
          </cell>
        </row>
        <row r="50">
          <cell r="C50" t="str">
            <v>Johan Visser</v>
          </cell>
          <cell r="D50">
            <v>2</v>
          </cell>
        </row>
        <row r="51">
          <cell r="C51" t="str">
            <v>Jan Willem Lalleman</v>
          </cell>
          <cell r="D51">
            <v>1</v>
          </cell>
        </row>
        <row r="52">
          <cell r="C52" t="str">
            <v>Ruud van der Zijden</v>
          </cell>
          <cell r="D52">
            <v>1</v>
          </cell>
        </row>
        <row r="53">
          <cell r="C53" t="str">
            <v>Theo Meus</v>
          </cell>
          <cell r="D53">
            <v>2</v>
          </cell>
        </row>
        <row r="54">
          <cell r="C54" t="str">
            <v>Michiel Eijsink</v>
          </cell>
          <cell r="D54">
            <v>1</v>
          </cell>
        </row>
        <row r="55">
          <cell r="C55" t="str">
            <v>Gerard Post</v>
          </cell>
          <cell r="D55">
            <v>1</v>
          </cell>
        </row>
        <row r="56">
          <cell r="C56" t="str">
            <v>Henk Schipperheijn</v>
          </cell>
          <cell r="D56">
            <v>2</v>
          </cell>
        </row>
        <row r="57">
          <cell r="C57" t="str">
            <v>Dirk Zwitser</v>
          </cell>
          <cell r="D57">
            <v>1</v>
          </cell>
        </row>
        <row r="58">
          <cell r="C58" t="str">
            <v>Quintus Lampe</v>
          </cell>
          <cell r="D58">
            <v>1</v>
          </cell>
        </row>
        <row r="59">
          <cell r="C59" t="str">
            <v>Klaas Watté</v>
          </cell>
          <cell r="D59">
            <v>2</v>
          </cell>
        </row>
        <row r="60">
          <cell r="C60" t="str">
            <v>Titus Bruggink</v>
          </cell>
          <cell r="D60">
            <v>1</v>
          </cell>
        </row>
        <row r="61">
          <cell r="C61" t="str">
            <v>Ron van der Meer</v>
          </cell>
          <cell r="D61">
            <v>2</v>
          </cell>
        </row>
        <row r="62">
          <cell r="C62" t="str">
            <v>Bart de Zee</v>
          </cell>
          <cell r="D62">
            <v>1</v>
          </cell>
        </row>
        <row r="63">
          <cell r="C63" t="str">
            <v>Bouwe Bouma</v>
          </cell>
          <cell r="D63">
            <v>1</v>
          </cell>
        </row>
        <row r="64">
          <cell r="C64" t="str">
            <v>Roline Huiskamp</v>
          </cell>
          <cell r="D64">
            <v>1</v>
          </cell>
        </row>
        <row r="65">
          <cell r="C65" t="str">
            <v>Fred Donk-Linschoten</v>
          </cell>
          <cell r="D65">
            <v>2</v>
          </cell>
        </row>
        <row r="66">
          <cell r="C66" t="str">
            <v>Ronald den Arend</v>
          </cell>
          <cell r="D66">
            <v>1</v>
          </cell>
        </row>
        <row r="67">
          <cell r="C67" t="str">
            <v>Gerard van Lanschot</v>
          </cell>
          <cell r="D67">
            <v>1</v>
          </cell>
        </row>
        <row r="68">
          <cell r="C68" t="str">
            <v>John Wolters</v>
          </cell>
          <cell r="D68">
            <v>1</v>
          </cell>
        </row>
        <row r="69">
          <cell r="C69" t="str">
            <v>Timo Weda</v>
          </cell>
          <cell r="D69">
            <v>1</v>
          </cell>
        </row>
        <row r="70">
          <cell r="C70" t="str">
            <v>Richard Spruijt</v>
          </cell>
          <cell r="D70">
            <v>1</v>
          </cell>
        </row>
        <row r="71">
          <cell r="C71" t="str">
            <v>Philippe Rouffaer</v>
          </cell>
          <cell r="D71">
            <v>1</v>
          </cell>
        </row>
        <row r="72">
          <cell r="C72" t="str">
            <v>Abel Zeilstra</v>
          </cell>
          <cell r="D72">
            <v>1</v>
          </cell>
        </row>
        <row r="73">
          <cell r="C73" t="str">
            <v>Joost Overeijnder</v>
          </cell>
          <cell r="D73">
            <v>1</v>
          </cell>
        </row>
        <row r="74">
          <cell r="C74" t="str">
            <v>Jan Holwerda</v>
          </cell>
          <cell r="D74">
            <v>1</v>
          </cell>
        </row>
        <row r="75">
          <cell r="C75" t="str">
            <v>Alfred Herkenrath</v>
          </cell>
          <cell r="D75">
            <v>1</v>
          </cell>
        </row>
        <row r="76">
          <cell r="C76" t="str">
            <v>Wouter van Heeren</v>
          </cell>
          <cell r="D76">
            <v>1</v>
          </cell>
        </row>
        <row r="77">
          <cell r="C77" t="str">
            <v>Harm Kooystra</v>
          </cell>
          <cell r="D77">
            <v>1</v>
          </cell>
        </row>
        <row r="79">
          <cell r="C79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3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FU496"/>
  <sheetViews>
    <sheetView tabSelected="1" zoomScale="120" zoomScaleNormal="120" zoomScalePageLayoutView="0" workbookViewId="0" topLeftCell="A1">
      <pane xSplit="9" ySplit="4" topLeftCell="J5" activePane="bottomRight" state="frozen"/>
      <selection pane="topLeft" activeCell="A1" sqref="A1"/>
      <selection pane="topRight" activeCell="R1" sqref="R1"/>
      <selection pane="bottomLeft" activeCell="A5" sqref="A5"/>
      <selection pane="bottomRight" activeCell="J6" sqref="J6"/>
    </sheetView>
  </sheetViews>
  <sheetFormatPr defaultColWidth="6.66015625" defaultRowHeight="11.25"/>
  <cols>
    <col min="1" max="1" width="8" style="28" customWidth="1"/>
    <col min="2" max="2" width="12" style="47" customWidth="1"/>
    <col min="3" max="3" width="36" style="45" bestFit="1" customWidth="1"/>
    <col min="4" max="4" width="5.66015625" style="120" customWidth="1"/>
    <col min="5" max="5" width="20.66015625" style="178" bestFit="1" customWidth="1"/>
    <col min="6" max="6" width="6.66015625" style="31" hidden="1" customWidth="1"/>
    <col min="7" max="7" width="16" style="51" customWidth="1"/>
    <col min="8" max="8" width="6" style="16" hidden="1" customWidth="1"/>
    <col min="9" max="9" width="12" style="104" bestFit="1" customWidth="1"/>
    <col min="10" max="10" width="13.5" style="252" customWidth="1"/>
    <col min="11" max="11" width="3.16015625" style="55" hidden="1" customWidth="1"/>
    <col min="12" max="12" width="7.66015625" style="58" customWidth="1"/>
    <col min="13" max="13" width="10.16015625" style="15" customWidth="1"/>
    <col min="14" max="14" width="3.16015625" style="18" hidden="1" customWidth="1"/>
    <col min="15" max="15" width="9" style="43" customWidth="1"/>
    <col min="16" max="16" width="10.16015625" style="168" customWidth="1"/>
    <col min="17" max="17" width="3.16015625" style="55" hidden="1" customWidth="1"/>
    <col min="18" max="18" width="7.66015625" style="58" customWidth="1"/>
    <col min="19" max="19" width="10.16015625" style="15" customWidth="1"/>
    <col min="20" max="20" width="3.16015625" style="18" hidden="1" customWidth="1"/>
    <col min="21" max="21" width="9" style="43" customWidth="1"/>
    <col min="22" max="22" width="12.5" style="168" customWidth="1"/>
    <col min="23" max="23" width="3.16015625" style="55" hidden="1" customWidth="1"/>
    <col min="24" max="24" width="8.16015625" style="58" customWidth="1"/>
    <col min="25" max="25" width="10.66015625" style="202" customWidth="1"/>
    <col min="26" max="26" width="3.16015625" style="18" hidden="1" customWidth="1"/>
    <col min="27" max="27" width="8.66015625" style="43" customWidth="1"/>
    <col min="28" max="28" width="11" style="168" customWidth="1"/>
    <col min="29" max="29" width="2" style="55" hidden="1" customWidth="1"/>
    <col min="30" max="30" width="10" style="58" customWidth="1"/>
    <col min="31" max="31" width="12.5" style="35" customWidth="1"/>
    <col min="32" max="32" width="3.16015625" style="18" hidden="1" customWidth="1"/>
    <col min="33" max="33" width="7.66015625" style="35" customWidth="1"/>
    <col min="34" max="34" width="11.5" style="59" customWidth="1"/>
    <col min="35" max="35" width="3.16015625" style="55" hidden="1" customWidth="1"/>
    <col min="36" max="36" width="10" style="58" customWidth="1"/>
    <col min="37" max="37" width="10.66015625" style="35" customWidth="1"/>
    <col min="38" max="38" width="3.16015625" style="18" hidden="1" customWidth="1"/>
    <col min="39" max="39" width="10" style="35" customWidth="1"/>
    <col min="40" max="40" width="11.5" style="59" customWidth="1"/>
    <col min="41" max="41" width="3.16015625" style="55" hidden="1" customWidth="1"/>
    <col min="42" max="42" width="10" style="58" customWidth="1"/>
    <col min="43" max="43" width="13" style="15" customWidth="1"/>
    <col min="44" max="44" width="3.16015625" style="18" hidden="1" customWidth="1"/>
    <col min="45" max="45" width="9.16015625" style="43" customWidth="1"/>
    <col min="46" max="46" width="11.5" style="59" customWidth="1"/>
    <col min="47" max="47" width="3.16015625" style="55" hidden="1" customWidth="1"/>
    <col min="48" max="48" width="10" style="58" customWidth="1"/>
    <col min="49" max="49" width="14" style="15" customWidth="1"/>
    <col min="50" max="50" width="2.66015625" style="18" hidden="1" customWidth="1"/>
    <col min="51" max="51" width="9.5" style="43" customWidth="1"/>
    <col min="52" max="52" width="12.5" style="57" customWidth="1"/>
    <col min="53" max="53" width="3.16015625" style="55" hidden="1" customWidth="1"/>
    <col min="54" max="54" width="9.16015625" style="58" customWidth="1"/>
    <col min="55" max="55" width="14" style="44" customWidth="1"/>
    <col min="56" max="56" width="10.5" style="19" customWidth="1"/>
    <col min="57" max="57" width="2.66015625" style="19" hidden="1" customWidth="1"/>
    <col min="58" max="58" width="8.5" style="15" customWidth="1"/>
    <col min="59" max="59" width="9.16015625" style="45" customWidth="1"/>
    <col min="60" max="69" width="7.66015625" style="46" hidden="1" customWidth="1"/>
    <col min="70" max="74" width="3.16015625" style="46" hidden="1" customWidth="1"/>
    <col min="75" max="75" width="11.5" style="46" hidden="1" customWidth="1"/>
    <col min="76" max="76" width="12.16015625" style="42" customWidth="1"/>
    <col min="77" max="77" width="15" style="35" bestFit="1" customWidth="1"/>
    <col min="78" max="78" width="15.66015625" style="35" bestFit="1" customWidth="1"/>
    <col min="79" max="79" width="15.16015625" style="35" bestFit="1" customWidth="1"/>
    <col min="80" max="80" width="9.16015625" style="35" customWidth="1"/>
    <col min="81" max="87" width="5.5" style="1" customWidth="1"/>
    <col min="88" max="88" width="9.5" style="1" bestFit="1" customWidth="1"/>
    <col min="89" max="16384" width="6.66015625" style="1" customWidth="1"/>
  </cols>
  <sheetData>
    <row r="1" spans="1:80" s="10" customFormat="1" ht="27" customHeight="1" thickBot="1">
      <c r="A1" s="319"/>
      <c r="B1" s="328" t="s">
        <v>85</v>
      </c>
      <c r="C1" s="326" t="s">
        <v>10</v>
      </c>
      <c r="D1" s="324" t="s">
        <v>41</v>
      </c>
      <c r="E1" s="322" t="s">
        <v>351</v>
      </c>
      <c r="F1" s="332" t="s">
        <v>99</v>
      </c>
      <c r="G1" s="330" t="s">
        <v>258</v>
      </c>
      <c r="H1" s="324" t="s">
        <v>285</v>
      </c>
      <c r="I1" s="316" t="s">
        <v>317</v>
      </c>
      <c r="J1" s="248" t="s">
        <v>78</v>
      </c>
      <c r="K1" s="53">
        <v>2</v>
      </c>
      <c r="L1" s="60">
        <v>1</v>
      </c>
      <c r="M1" s="249" t="s">
        <v>267</v>
      </c>
      <c r="N1" s="11">
        <v>1</v>
      </c>
      <c r="O1" s="61">
        <f>L1+1</f>
        <v>2</v>
      </c>
      <c r="P1" s="248" t="s">
        <v>259</v>
      </c>
      <c r="Q1" s="54">
        <v>2</v>
      </c>
      <c r="R1" s="60">
        <f>O1+1</f>
        <v>3</v>
      </c>
      <c r="S1" s="249" t="s">
        <v>266</v>
      </c>
      <c r="T1" s="11">
        <v>3</v>
      </c>
      <c r="U1" s="61">
        <f>R1+1</f>
        <v>4</v>
      </c>
      <c r="V1" s="255" t="s">
        <v>125</v>
      </c>
      <c r="W1" s="169">
        <v>2</v>
      </c>
      <c r="X1" s="170">
        <f>U1+1</f>
        <v>5</v>
      </c>
      <c r="Y1" s="249" t="s">
        <v>378</v>
      </c>
      <c r="Z1" s="11">
        <v>1</v>
      </c>
      <c r="AA1" s="61">
        <f>X1+1</f>
        <v>6</v>
      </c>
      <c r="AB1" s="248" t="s">
        <v>27</v>
      </c>
      <c r="AC1" s="54">
        <v>2</v>
      </c>
      <c r="AD1" s="60">
        <f>AA1+1</f>
        <v>7</v>
      </c>
      <c r="AE1" s="249" t="s">
        <v>265</v>
      </c>
      <c r="AF1" s="11">
        <v>2</v>
      </c>
      <c r="AG1" s="256">
        <f>AD1+1</f>
        <v>8</v>
      </c>
      <c r="AH1" s="248" t="s">
        <v>260</v>
      </c>
      <c r="AI1" s="54">
        <v>3</v>
      </c>
      <c r="AJ1" s="60">
        <f>AG1+1</f>
        <v>9</v>
      </c>
      <c r="AK1" s="249" t="s">
        <v>127</v>
      </c>
      <c r="AL1" s="11">
        <v>1</v>
      </c>
      <c r="AM1" s="61">
        <f>AJ1+1</f>
        <v>10</v>
      </c>
      <c r="AN1" s="248" t="s">
        <v>433</v>
      </c>
      <c r="AO1" s="54">
        <v>3</v>
      </c>
      <c r="AP1" s="60">
        <v>11</v>
      </c>
      <c r="AQ1" s="249" t="s">
        <v>474</v>
      </c>
      <c r="AR1" s="11">
        <v>3</v>
      </c>
      <c r="AS1" s="61">
        <v>12</v>
      </c>
      <c r="AT1" s="248" t="s">
        <v>126</v>
      </c>
      <c r="AU1" s="54">
        <v>3</v>
      </c>
      <c r="AV1" s="60">
        <v>12</v>
      </c>
      <c r="AW1" s="248" t="s">
        <v>115</v>
      </c>
      <c r="AX1" s="54">
        <v>1</v>
      </c>
      <c r="AY1" s="60">
        <v>13</v>
      </c>
      <c r="AZ1" s="250" t="s">
        <v>128</v>
      </c>
      <c r="BA1" s="11">
        <v>2</v>
      </c>
      <c r="BB1" s="61">
        <f>AY1+1</f>
        <v>14</v>
      </c>
      <c r="BC1" s="311" t="s">
        <v>263</v>
      </c>
      <c r="BD1" s="309" t="s">
        <v>268</v>
      </c>
      <c r="BE1" s="337"/>
      <c r="BF1" s="309" t="s">
        <v>264</v>
      </c>
      <c r="BG1" s="305" t="s">
        <v>250</v>
      </c>
      <c r="BH1" s="337"/>
      <c r="BI1" s="337"/>
      <c r="BJ1" s="337"/>
      <c r="BK1" s="337"/>
      <c r="BL1" s="337"/>
      <c r="BM1" s="337"/>
      <c r="BN1" s="337"/>
      <c r="BO1" s="337"/>
      <c r="BP1" s="337"/>
      <c r="BQ1" s="337"/>
      <c r="BR1" s="337"/>
      <c r="BS1" s="337"/>
      <c r="BT1" s="337"/>
      <c r="BU1" s="337"/>
      <c r="BV1" s="337"/>
      <c r="BW1" s="337"/>
      <c r="BX1" s="13"/>
      <c r="BY1" s="12"/>
      <c r="BZ1" s="12"/>
      <c r="CA1" s="14"/>
      <c r="CB1" s="12"/>
    </row>
    <row r="2" spans="1:80" s="7" customFormat="1" ht="13.5" thickBot="1">
      <c r="A2" s="320"/>
      <c r="B2" s="329"/>
      <c r="C2" s="327"/>
      <c r="D2" s="325"/>
      <c r="E2" s="323"/>
      <c r="F2" s="333"/>
      <c r="G2" s="331"/>
      <c r="H2" s="325"/>
      <c r="I2" s="317"/>
      <c r="J2" s="302" t="s">
        <v>58</v>
      </c>
      <c r="K2" s="303"/>
      <c r="L2" s="304"/>
      <c r="M2" s="290" t="s">
        <v>122</v>
      </c>
      <c r="N2" s="291"/>
      <c r="O2" s="292"/>
      <c r="P2" s="302" t="s">
        <v>35</v>
      </c>
      <c r="Q2" s="303"/>
      <c r="R2" s="304"/>
      <c r="S2" s="290" t="s">
        <v>350</v>
      </c>
      <c r="T2" s="291"/>
      <c r="U2" s="292"/>
      <c r="V2" s="303" t="s">
        <v>108</v>
      </c>
      <c r="W2" s="303"/>
      <c r="X2" s="304"/>
      <c r="Y2" s="290" t="s">
        <v>47</v>
      </c>
      <c r="Z2" s="291"/>
      <c r="AA2" s="292"/>
      <c r="AB2" s="313" t="s">
        <v>109</v>
      </c>
      <c r="AC2" s="314"/>
      <c r="AD2" s="315"/>
      <c r="AE2" s="290" t="s">
        <v>30</v>
      </c>
      <c r="AF2" s="291"/>
      <c r="AG2" s="292"/>
      <c r="AH2" s="302" t="s">
        <v>261</v>
      </c>
      <c r="AI2" s="303"/>
      <c r="AJ2" s="304"/>
      <c r="AK2" s="290" t="s">
        <v>47</v>
      </c>
      <c r="AL2" s="291"/>
      <c r="AM2" s="292"/>
      <c r="AN2" s="302" t="s">
        <v>305</v>
      </c>
      <c r="AO2" s="303"/>
      <c r="AP2" s="304"/>
      <c r="AQ2" s="290" t="s">
        <v>473</v>
      </c>
      <c r="AR2" s="291"/>
      <c r="AS2" s="292"/>
      <c r="AT2" s="302" t="s">
        <v>262</v>
      </c>
      <c r="AU2" s="303"/>
      <c r="AV2" s="304"/>
      <c r="AW2" s="290" t="s">
        <v>48</v>
      </c>
      <c r="AX2" s="291"/>
      <c r="AY2" s="292"/>
      <c r="AZ2" s="302" t="s">
        <v>53</v>
      </c>
      <c r="BA2" s="303"/>
      <c r="BB2" s="304"/>
      <c r="BC2" s="312"/>
      <c r="BD2" s="310"/>
      <c r="BE2" s="338" t="s">
        <v>4</v>
      </c>
      <c r="BF2" s="310"/>
      <c r="BG2" s="306"/>
      <c r="BH2" s="338"/>
      <c r="BI2" s="338"/>
      <c r="BJ2" s="338"/>
      <c r="BK2" s="338"/>
      <c r="BL2" s="338"/>
      <c r="BM2" s="338"/>
      <c r="BN2" s="338"/>
      <c r="BO2" s="338"/>
      <c r="BP2" s="338"/>
      <c r="BQ2" s="338"/>
      <c r="BR2" s="338"/>
      <c r="BS2" s="338"/>
      <c r="BT2" s="338"/>
      <c r="BU2" s="338"/>
      <c r="BV2" s="338"/>
      <c r="BW2" s="338"/>
      <c r="BX2" s="6"/>
      <c r="BY2" s="5"/>
      <c r="BZ2" s="5"/>
      <c r="CA2" s="15"/>
      <c r="CB2" s="15"/>
    </row>
    <row r="3" spans="1:80" s="8" customFormat="1" ht="12.75">
      <c r="A3" s="320"/>
      <c r="B3" s="329"/>
      <c r="C3" s="327"/>
      <c r="D3" s="325"/>
      <c r="E3" s="323"/>
      <c r="F3" s="333"/>
      <c r="G3" s="331"/>
      <c r="H3" s="325"/>
      <c r="I3" s="317"/>
      <c r="J3" s="334">
        <v>43575</v>
      </c>
      <c r="K3" s="335"/>
      <c r="L3" s="336"/>
      <c r="M3" s="296">
        <v>43582</v>
      </c>
      <c r="N3" s="297"/>
      <c r="O3" s="298"/>
      <c r="P3" s="318">
        <v>43589</v>
      </c>
      <c r="Q3" s="307"/>
      <c r="R3" s="308"/>
      <c r="S3" s="296">
        <v>43603</v>
      </c>
      <c r="T3" s="297"/>
      <c r="U3" s="298"/>
      <c r="V3" s="307">
        <v>43610</v>
      </c>
      <c r="W3" s="307"/>
      <c r="X3" s="308"/>
      <c r="Y3" s="299">
        <v>43617</v>
      </c>
      <c r="Z3" s="300"/>
      <c r="AA3" s="301"/>
      <c r="AB3" s="294">
        <v>43631</v>
      </c>
      <c r="AC3" s="294"/>
      <c r="AD3" s="295"/>
      <c r="AE3" s="297">
        <v>43652</v>
      </c>
      <c r="AF3" s="297"/>
      <c r="AG3" s="298"/>
      <c r="AH3" s="293">
        <v>43705</v>
      </c>
      <c r="AI3" s="294"/>
      <c r="AJ3" s="295"/>
      <c r="AK3" s="297">
        <v>43714</v>
      </c>
      <c r="AL3" s="297"/>
      <c r="AM3" s="298"/>
      <c r="AN3" s="293">
        <v>43722</v>
      </c>
      <c r="AO3" s="294"/>
      <c r="AP3" s="295"/>
      <c r="AQ3" s="275" t="s">
        <v>5</v>
      </c>
      <c r="AR3" s="275"/>
      <c r="AS3" s="276"/>
      <c r="AT3" s="293">
        <v>43731</v>
      </c>
      <c r="AU3" s="294"/>
      <c r="AV3" s="295"/>
      <c r="AW3" s="280">
        <v>43743</v>
      </c>
      <c r="AX3" s="281"/>
      <c r="AY3" s="282"/>
      <c r="AZ3" s="275">
        <v>43750</v>
      </c>
      <c r="BA3" s="277"/>
      <c r="BB3" s="278"/>
      <c r="BC3" s="312"/>
      <c r="BD3" s="310"/>
      <c r="BE3" s="19" t="s">
        <v>79</v>
      </c>
      <c r="BF3" s="310"/>
      <c r="BG3" s="306"/>
      <c r="BH3" s="339"/>
      <c r="BI3" s="339"/>
      <c r="BJ3" s="339"/>
      <c r="BK3" s="339"/>
      <c r="BL3" s="339"/>
      <c r="BM3" s="339"/>
      <c r="BN3" s="339"/>
      <c r="BO3" s="339"/>
      <c r="BP3" s="339"/>
      <c r="BQ3" s="339"/>
      <c r="BR3" s="339"/>
      <c r="BS3" s="339"/>
      <c r="BT3" s="339"/>
      <c r="BU3" s="339"/>
      <c r="BV3" s="339"/>
      <c r="BW3" s="339"/>
      <c r="BX3" s="20"/>
      <c r="BY3" s="15"/>
      <c r="BZ3" s="15"/>
      <c r="CA3" s="15"/>
      <c r="CB3" s="15"/>
    </row>
    <row r="4" spans="1:80" s="9" customFormat="1" ht="13.5" thickBot="1">
      <c r="A4" s="321"/>
      <c r="B4" s="181"/>
      <c r="C4" s="21"/>
      <c r="D4" s="182"/>
      <c r="E4" s="176"/>
      <c r="F4" s="23"/>
      <c r="G4" s="49" t="s">
        <v>5</v>
      </c>
      <c r="H4" s="24"/>
      <c r="I4" s="118"/>
      <c r="J4" s="119">
        <v>22</v>
      </c>
      <c r="K4" s="167"/>
      <c r="L4" s="253">
        <v>1</v>
      </c>
      <c r="M4" s="254">
        <v>20</v>
      </c>
      <c r="N4" s="166"/>
      <c r="O4" s="182">
        <v>1</v>
      </c>
      <c r="P4" s="167">
        <v>21</v>
      </c>
      <c r="Q4" s="167"/>
      <c r="R4" s="253">
        <v>1</v>
      </c>
      <c r="S4" s="254">
        <v>30</v>
      </c>
      <c r="T4" s="166"/>
      <c r="U4" s="182">
        <v>1</v>
      </c>
      <c r="V4" s="171">
        <v>33</v>
      </c>
      <c r="W4" s="167"/>
      <c r="X4" s="253">
        <v>1</v>
      </c>
      <c r="Y4" s="166">
        <v>38</v>
      </c>
      <c r="Z4" s="166"/>
      <c r="AA4" s="182">
        <v>1.25</v>
      </c>
      <c r="AB4" s="119">
        <v>34</v>
      </c>
      <c r="AC4" s="167"/>
      <c r="AD4" s="253">
        <v>1</v>
      </c>
      <c r="AE4" s="166">
        <v>33</v>
      </c>
      <c r="AF4" s="166"/>
      <c r="AG4" s="166">
        <v>1</v>
      </c>
      <c r="AH4" s="119">
        <v>34</v>
      </c>
      <c r="AI4" s="167"/>
      <c r="AJ4" s="253">
        <v>1.25</v>
      </c>
      <c r="AK4" s="166">
        <v>61</v>
      </c>
      <c r="AL4" s="166"/>
      <c r="AM4" s="182">
        <v>1.25</v>
      </c>
      <c r="AN4" s="119">
        <v>35</v>
      </c>
      <c r="AO4" s="167"/>
      <c r="AP4" s="253">
        <v>1</v>
      </c>
      <c r="AQ4" s="166">
        <v>27</v>
      </c>
      <c r="AR4" s="166"/>
      <c r="AS4" s="166">
        <v>1.25</v>
      </c>
      <c r="AT4" s="119">
        <v>62</v>
      </c>
      <c r="AU4" s="167"/>
      <c r="AV4" s="253">
        <v>1.25</v>
      </c>
      <c r="AW4" s="119">
        <f>MAX('14 Biercup'!D12:D129)</f>
        <v>47</v>
      </c>
      <c r="AX4" s="167"/>
      <c r="AY4" s="253">
        <v>1</v>
      </c>
      <c r="AZ4" s="254">
        <v>25</v>
      </c>
      <c r="BA4" s="166"/>
      <c r="BB4" s="182">
        <v>1</v>
      </c>
      <c r="BC4" s="25"/>
      <c r="BD4" s="26"/>
      <c r="BE4" s="26"/>
      <c r="BF4" s="22"/>
      <c r="BG4" s="27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2"/>
      <c r="BY4" s="22"/>
      <c r="BZ4" s="22"/>
      <c r="CA4" s="22"/>
      <c r="CB4" s="22"/>
    </row>
    <row r="5" spans="1:75" ht="13.5" customHeight="1">
      <c r="A5" s="28">
        <v>1</v>
      </c>
      <c r="B5" s="29" t="s">
        <v>75</v>
      </c>
      <c r="C5" s="16" t="s">
        <v>105</v>
      </c>
      <c r="D5" s="120">
        <v>13</v>
      </c>
      <c r="E5" s="177" t="s">
        <v>158</v>
      </c>
      <c r="F5" s="31">
        <v>2</v>
      </c>
      <c r="G5" s="50" t="s">
        <v>290</v>
      </c>
      <c r="H5" s="17" t="s">
        <v>565</v>
      </c>
      <c r="I5" s="340">
        <f>BG5</f>
        <v>10088.426310190156</v>
      </c>
      <c r="J5" s="251">
        <v>5</v>
      </c>
      <c r="K5" s="55">
        <f>IF(AND(K$1&lt;&gt;$F5,J5&gt;0)=TRUE,1,"")</f>
      </c>
      <c r="L5" s="56">
        <f>IF(J5="",0,(L$4*(101+(1000*LOG(J$4,10))-(1000*LOG(J5,10)))))</f>
        <v>744.4526764861873</v>
      </c>
      <c r="M5" s="175">
        <v>7</v>
      </c>
      <c r="N5" s="18">
        <f>IF(AND(N$1&lt;&gt;$F5,M5&gt;0)=TRUE,1,"")</f>
        <v>1</v>
      </c>
      <c r="O5" s="32">
        <f>IF(M5="",0,(O$4*(101+(1000*LOG(M$4,10))-(1000*LOG(M5,10)))))</f>
        <v>556.9319556497243</v>
      </c>
      <c r="P5" s="168">
        <v>2</v>
      </c>
      <c r="Q5" s="55">
        <f>IF(AND(Q$1&lt;&gt;$F5,P5&gt;0)=TRUE,1,"")</f>
      </c>
      <c r="R5" s="56">
        <f>IF(P5="",0,(R$4*(101+(1000*LOG(P$4,10))-(1000*LOG(P5,10)))))</f>
        <v>1122.189299069938</v>
      </c>
      <c r="S5" s="175">
        <v>5</v>
      </c>
      <c r="T5" s="18">
        <f>IF(AND(T$1&lt;&gt;$F5,S5&gt;0)=TRUE,1,"")</f>
        <v>1</v>
      </c>
      <c r="U5" s="32">
        <f>IF(S5="",0,(U$4*(101+(1000*LOG(S$4,10))-(1000*LOG(S5,10)))))</f>
        <v>879.1512503836436</v>
      </c>
      <c r="V5" s="168">
        <v>1</v>
      </c>
      <c r="W5" s="55">
        <f>IF(AND(W$1&lt;&gt;$F5,V5&gt;0)=TRUE,1,"")</f>
      </c>
      <c r="X5" s="56">
        <f>IF(V5="",0,(X$4*(101+(1000*LOG(V$4,10))-(1000*LOG(V5,10)))))</f>
        <v>1619.5139398778872</v>
      </c>
      <c r="Y5" s="202">
        <v>1</v>
      </c>
      <c r="Z5" s="18">
        <f>IF(AND(Z$1&lt;&gt;$F5,Y5&gt;0)=TRUE,1,"")</f>
        <v>1</v>
      </c>
      <c r="AA5" s="32">
        <f>IF(Y5="",0,(AA$4*(101+(1000*LOG(Y$4,10))-(1000*LOG(Y5,10)))))</f>
        <v>2100.9794957710124</v>
      </c>
      <c r="AB5" s="126">
        <v>2</v>
      </c>
      <c r="AC5" s="55">
        <f>IF(AND(AC$1&lt;&gt;$F5,AB5&gt;0)=TRUE,1,"")</f>
      </c>
      <c r="AD5" s="56">
        <f>IF(AB5="",0,(AD$4*(101+(1000*LOG(AB$4,10))-(1000*LOG(AB5,10)))))</f>
        <v>1331.448921378274</v>
      </c>
      <c r="AE5" s="35">
        <v>5</v>
      </c>
      <c r="AF5" s="18">
        <f>IF(AND(AF$1&lt;&gt;$F5,AE5&gt;0)=TRUE,1,"")</f>
      </c>
      <c r="AG5" s="34">
        <f>IF(AE5="",0,(AG$4*(101+(1000*LOG(AE$4,10))-(1000*LOG(AE5,10)))))</f>
        <v>920.5439355418684</v>
      </c>
      <c r="AH5" s="59">
        <v>3</v>
      </c>
      <c r="AI5" s="55">
        <f>IF(AND(AI$1&lt;&gt;$F5,AH5&gt;0)=TRUE,1,"")</f>
        <v>1</v>
      </c>
      <c r="AJ5" s="56">
        <f>IF(AH5="",0,(AJ$4*(101+(1000*LOG(AH$4,10))-(1000*LOG(AH5,10)))))</f>
        <v>1444.1970779032408</v>
      </c>
      <c r="AK5" s="35">
        <v>1</v>
      </c>
      <c r="AL5" s="18">
        <f>IF(AND(AL$1&lt;&gt;$F5,AK5&gt;0)=TRUE,1,"")</f>
        <v>1</v>
      </c>
      <c r="AM5" s="34">
        <f>IF(AK5="",0,(AM$4*(101+(1000*LOG(AK$4,10))-(1000*LOG(AK5,10)))))</f>
        <v>2357.9122937634584</v>
      </c>
      <c r="AN5" s="59">
        <v>2</v>
      </c>
      <c r="AO5" s="55">
        <f>IF(AND(AO$1&lt;&gt;$F5,AN5&gt;0)=TRUE,1,"")</f>
        <v>1</v>
      </c>
      <c r="AP5" s="56">
        <f>IF(AN5="",0,(AP$4*(101+(1000*LOG(AN$4,10))-(1000*LOG(AN5,10)))))</f>
        <v>1344.0380486862941</v>
      </c>
      <c r="AQ5" s="35">
        <v>2</v>
      </c>
      <c r="AR5" s="18">
        <f>IF(AND(AR$1&lt;&gt;$F5,AQ5&gt;0)=TRUE,1,"")</f>
        <v>1</v>
      </c>
      <c r="AS5" s="32">
        <f>IF(AQ5="",0,(AS$4*(101+(1000*LOG(AQ$4,10))-(1000*LOG(AQ5,10)))))</f>
        <v>1539.1672106187575</v>
      </c>
      <c r="AT5" s="59">
        <v>2</v>
      </c>
      <c r="AU5" s="55">
        <f>IF(AND(AU$1&lt;&gt;$F5,AT5&gt;0)=TRUE,1,"")</f>
        <v>1</v>
      </c>
      <c r="AV5" s="56">
        <f>IF(AT5="",0,(AV$4*(101+(1000*LOG(AT$4,10))-(1000*LOG(AT5,10)))))</f>
        <v>1990.4521172928407</v>
      </c>
      <c r="AW5" s="35"/>
      <c r="AX5" s="18">
        <f>IF(AND(AX$1&lt;&gt;$F5,AW5&gt;0)=TRUE,1,"")</f>
      </c>
      <c r="AY5" s="32">
        <f>IF(AW5="",0,(AY$4*(101+(1000*LOG(AW$4,10))-(1000*LOG(AW5,10)))))</f>
        <v>0</v>
      </c>
      <c r="BA5" s="55">
        <f>IF(AND(BA$1&lt;&gt;$F5,AZ5&gt;0)=TRUE,1,"")</f>
      </c>
      <c r="BB5" s="56">
        <f>IF(AZ5="",0,(BB$4*(101+(1000*LOG(AZ$4,10))-(1000*LOG(AZ5,10)))))</f>
        <v>0</v>
      </c>
      <c r="BC5" s="33">
        <f>L5+O5+R5+U5+X5+AA5+AD5+AG5+AJ5+AM5+AP5+AS5+AV5+AY5+BB5</f>
        <v>17950.978222423128</v>
      </c>
      <c r="BD5" s="36">
        <f>BW5</f>
        <v>9608.025057323957</v>
      </c>
      <c r="BE5" s="18" t="str">
        <f>IF(MAX(BA5,AX5,AU5,AR5,AO5,AL5,AI5,AF5,AC5,Z5,W5,T5,T5,Q5,N5,K5)&gt;0,"*","")</f>
        <v>*</v>
      </c>
      <c r="BF5" s="34">
        <f>IF(BE5="*",BD5*0.05,0)</f>
        <v>480.40125286619786</v>
      </c>
      <c r="BG5" s="37">
        <f>BD5+BF5</f>
        <v>10088.426310190156</v>
      </c>
      <c r="BH5" s="30">
        <f>L5</f>
        <v>744.4526764861873</v>
      </c>
      <c r="BI5" s="30">
        <f>O5</f>
        <v>556.9319556497243</v>
      </c>
      <c r="BJ5" s="30">
        <f>R5</f>
        <v>1122.189299069938</v>
      </c>
      <c r="BK5" s="30">
        <f>U5</f>
        <v>879.1512503836436</v>
      </c>
      <c r="BL5" s="30">
        <f>X5</f>
        <v>1619.5139398778872</v>
      </c>
      <c r="BM5" s="30">
        <f>AA5</f>
        <v>2100.9794957710124</v>
      </c>
      <c r="BN5" s="30">
        <f>AD5</f>
        <v>1331.448921378274</v>
      </c>
      <c r="BO5" s="30">
        <f>AG5</f>
        <v>920.5439355418684</v>
      </c>
      <c r="BP5" s="30">
        <f>AJ5</f>
        <v>1444.1970779032408</v>
      </c>
      <c r="BQ5" s="30">
        <f>AM5</f>
        <v>2357.9122937634584</v>
      </c>
      <c r="BR5" s="30">
        <f>AP5</f>
        <v>1344.0380486862941</v>
      </c>
      <c r="BS5" s="30">
        <f>AS5</f>
        <v>1539.1672106187575</v>
      </c>
      <c r="BT5" s="30">
        <f>AV5</f>
        <v>1990.4521172928407</v>
      </c>
      <c r="BU5" s="30">
        <f>AY5</f>
        <v>0</v>
      </c>
      <c r="BV5" s="30">
        <f>BB5</f>
        <v>0</v>
      </c>
      <c r="BW5" s="38">
        <f>(LARGE(BH5:BV5,1))+(LARGE(BH5:BV5,2))+(LARGE(BH5:BV5,3))+(LARGE(BH5:BV5,4))+(LARGE(BH5:BV5,5))</f>
        <v>9608.025057323957</v>
      </c>
    </row>
    <row r="6" spans="1:75" ht="12.75">
      <c r="A6" s="28">
        <v>2</v>
      </c>
      <c r="B6" s="29" t="s">
        <v>253</v>
      </c>
      <c r="C6" s="16" t="s">
        <v>198</v>
      </c>
      <c r="D6" s="120">
        <v>10</v>
      </c>
      <c r="E6" s="177" t="s">
        <v>35</v>
      </c>
      <c r="F6" s="31">
        <v>2</v>
      </c>
      <c r="G6" s="50" t="s">
        <v>290</v>
      </c>
      <c r="H6" s="17" t="s">
        <v>565</v>
      </c>
      <c r="I6" s="341">
        <f>BG6</f>
        <v>8262.265127411638</v>
      </c>
      <c r="J6" s="251">
        <v>4</v>
      </c>
      <c r="K6" s="55">
        <f>IF(AND(K$1&lt;&gt;$F6,J6&gt;0)=TRUE,1,"")</f>
      </c>
      <c r="L6" s="56">
        <f>IF(J6="",0,(L$4*(101+(1000*LOG(J$4,10))-(1000*LOG(J6,10)))))</f>
        <v>841.3626894942438</v>
      </c>
      <c r="M6" s="175"/>
      <c r="N6" s="18">
        <f>IF(AND(N$1&lt;&gt;$F6,M6&gt;0)=TRUE,1,"")</f>
      </c>
      <c r="O6" s="32">
        <f>IF(M6="",0,(O$4*(101+(1000*LOG(M$4,10))-(1000*LOG(M6,10)))))</f>
        <v>0</v>
      </c>
      <c r="P6" s="168">
        <v>1</v>
      </c>
      <c r="Q6" s="55">
        <f>IF(AND(Q$1&lt;&gt;$F6,P6&gt;0)=TRUE,1,"")</f>
      </c>
      <c r="R6" s="56">
        <f>IF(P6="",0,(R$4*(101+(1000*LOG(P$4,10))-(1000*LOG(P6,10)))))</f>
        <v>1423.219294733919</v>
      </c>
      <c r="S6" s="175">
        <v>4</v>
      </c>
      <c r="T6" s="18">
        <f>IF(AND(T$1&lt;&gt;$F6,S6&gt;0)=TRUE,1,"")</f>
        <v>1</v>
      </c>
      <c r="U6" s="32">
        <f>IF(S6="",0,(U$4*(101+(1000*LOG(S$4,10))-(1000*LOG(S6,10)))))</f>
        <v>976.0612633917001</v>
      </c>
      <c r="V6" s="168">
        <v>5</v>
      </c>
      <c r="W6" s="55">
        <f>IF(AND(W$1&lt;&gt;$F6,V6&gt;0)=TRUE,1,"")</f>
      </c>
      <c r="X6" s="56">
        <f>IF(V6="",0,(X$4*(101+(1000*LOG(V$4,10))-(1000*LOG(V6,10)))))</f>
        <v>920.5439355418684</v>
      </c>
      <c r="Z6" s="18">
        <f>IF(AND(Z$1&lt;&gt;$F6,Y6&gt;0)=TRUE,1,"")</f>
      </c>
      <c r="AA6" s="32">
        <f>IF(Y6="",0,(AA$4*(101+(1000*LOG(Y$4,10))-(1000*LOG(Y6,10)))))</f>
        <v>0</v>
      </c>
      <c r="AB6" s="126">
        <v>5</v>
      </c>
      <c r="AC6" s="55">
        <f>IF(AND(AC$1&lt;&gt;$F6,AB6&gt;0)=TRUE,1,"")</f>
      </c>
      <c r="AD6" s="56">
        <f>IF(AB6="",0,(AD$4*(101+(1000*LOG(AB$4,10))-(1000*LOG(AB6,10)))))</f>
        <v>933.5089127062363</v>
      </c>
      <c r="AE6" s="35">
        <v>1</v>
      </c>
      <c r="AF6" s="18">
        <f>IF(AND(AF$1&lt;&gt;$F6,AE6&gt;0)=TRUE,1,"")</f>
      </c>
      <c r="AG6" s="34">
        <f>IF(AE6="",0,(AG$4*(101+(1000*LOG(AE$4,10))-(1000*LOG(AE6,10)))))</f>
        <v>1619.5139398778872</v>
      </c>
      <c r="AI6" s="55">
        <f>IF(AND(AI$1&lt;&gt;$F6,AH6&gt;0)=TRUE,1,"")</f>
      </c>
      <c r="AJ6" s="56">
        <f>IF(AH6="",0,(AJ$4*(101+(1000*LOG(AH$4,10))-(1000*LOG(AH6,10)))))</f>
        <v>0</v>
      </c>
      <c r="AK6" s="35">
        <v>2</v>
      </c>
      <c r="AL6" s="18">
        <f>IF(AND(AL$1&lt;&gt;$F6,AK6&gt;0)=TRUE,1,"")</f>
        <v>1</v>
      </c>
      <c r="AM6" s="34">
        <f>IF(AK6="",0,(AM$4*(101+(1000*LOG(AK$4,10))-(1000*LOG(AK6,10)))))</f>
        <v>1981.624799183482</v>
      </c>
      <c r="AO6" s="55">
        <f>IF(AND(AO$1&lt;&gt;$F6,AN6&gt;0)=TRUE,1,"")</f>
      </c>
      <c r="AP6" s="56">
        <f>IF(AN6="",0,(AP$4*(101+(1000*LOG(AN$4,10))-(1000*LOG(AN6,10)))))</f>
        <v>0</v>
      </c>
      <c r="AQ6" s="35"/>
      <c r="AR6" s="18">
        <f>IF(AND(AR$1&lt;&gt;$F6,AQ6&gt;0)=TRUE,1,"")</f>
      </c>
      <c r="AS6" s="32">
        <f>IF(AQ6="",0,(AS$4*(101+(1000*LOG(AQ$4,10))-(1000*LOG(AQ6,10)))))</f>
        <v>0</v>
      </c>
      <c r="AT6" s="59">
        <v>3</v>
      </c>
      <c r="AU6" s="55">
        <f>IF(AND(AU$1&lt;&gt;$F6,AT6&gt;0)=TRUE,1,"")</f>
        <v>1</v>
      </c>
      <c r="AV6" s="56">
        <f>IF(AT6="",0,(AV$4*(101+(1000*LOG(AT$4,10))-(1000*LOG(AT6,10)))))</f>
        <v>1770.3380434732392</v>
      </c>
      <c r="AW6" s="35">
        <v>5</v>
      </c>
      <c r="AX6" s="18">
        <f>IF(AND(AX$1&lt;&gt;$F6,AW6&gt;0)=TRUE,1,"")</f>
        <v>1</v>
      </c>
      <c r="AY6" s="32">
        <f>IF(AW6="",0,(AY$4*(101+(1000*LOG(AW$4,10))-(1000*LOG(AW6,10)))))</f>
        <v>1074.1278535996985</v>
      </c>
      <c r="AZ6" s="57">
        <v>7</v>
      </c>
      <c r="BA6" s="55">
        <f>IF(AND(BA$1&lt;&gt;$F6,AZ6&gt;0)=TRUE,1,"")</f>
      </c>
      <c r="BB6" s="56">
        <f>IF(AZ6="",0,(BB$4*(101+(1000*LOG(AZ$4,10))-(1000*LOG(AZ6,10)))))</f>
        <v>653.8419686577807</v>
      </c>
      <c r="BC6" s="33">
        <f>L6+O6+R6+U6+X6+AA6+AD6+AG6+AJ6+AM6+AP6+AS6+AV6+AY6+BB6</f>
        <v>12194.142700660055</v>
      </c>
      <c r="BD6" s="36">
        <f>BW6</f>
        <v>7868.823930868226</v>
      </c>
      <c r="BE6" s="18" t="str">
        <f>IF(MAX(BA6,AX6,AU6,AR6,AO6,AL6,AI6,AF6,AC6,Z6,W6,T6,T6,Q6,N6,K6)&gt;0,"*","")</f>
        <v>*</v>
      </c>
      <c r="BF6" s="34">
        <f>IF(BE6="*",BD6*0.05,0)</f>
        <v>393.4411965434113</v>
      </c>
      <c r="BG6" s="37">
        <f>BD6+BF6</f>
        <v>8262.265127411638</v>
      </c>
      <c r="BH6" s="30">
        <f>L6</f>
        <v>841.3626894942438</v>
      </c>
      <c r="BI6" s="30">
        <f>O6</f>
        <v>0</v>
      </c>
      <c r="BJ6" s="30">
        <f>R6</f>
        <v>1423.219294733919</v>
      </c>
      <c r="BK6" s="30">
        <f>U6</f>
        <v>976.0612633917001</v>
      </c>
      <c r="BL6" s="30">
        <f>X6</f>
        <v>920.5439355418684</v>
      </c>
      <c r="BM6" s="30">
        <f>AA6</f>
        <v>0</v>
      </c>
      <c r="BN6" s="30">
        <f>AD6</f>
        <v>933.5089127062363</v>
      </c>
      <c r="BO6" s="30">
        <f>AG6</f>
        <v>1619.5139398778872</v>
      </c>
      <c r="BP6" s="30">
        <f>AJ6</f>
        <v>0</v>
      </c>
      <c r="BQ6" s="30">
        <f>AM6</f>
        <v>1981.624799183482</v>
      </c>
      <c r="BR6" s="30">
        <f>AP6</f>
        <v>0</v>
      </c>
      <c r="BS6" s="30">
        <f>AS6</f>
        <v>0</v>
      </c>
      <c r="BT6" s="30">
        <f>AV6</f>
        <v>1770.3380434732392</v>
      </c>
      <c r="BU6" s="30">
        <f>AY6</f>
        <v>1074.1278535996985</v>
      </c>
      <c r="BV6" s="30">
        <f>BB6</f>
        <v>653.8419686577807</v>
      </c>
      <c r="BW6" s="38">
        <f>(LARGE(BH6:BV6,1))+(LARGE(BH6:BV6,2))+(LARGE(BH6:BV6,3))+(LARGE(BH6:BV6,4))+(LARGE(BH6:BV6,5))</f>
        <v>7868.823930868226</v>
      </c>
    </row>
    <row r="7" spans="1:75" ht="12.75">
      <c r="A7" s="28">
        <v>3</v>
      </c>
      <c r="B7" s="29" t="s">
        <v>282</v>
      </c>
      <c r="C7" s="16" t="s">
        <v>33</v>
      </c>
      <c r="D7" s="120">
        <v>8</v>
      </c>
      <c r="E7" s="177" t="s">
        <v>46</v>
      </c>
      <c r="F7" s="31">
        <v>1</v>
      </c>
      <c r="G7" s="50" t="s">
        <v>290</v>
      </c>
      <c r="H7" s="17" t="s">
        <v>565</v>
      </c>
      <c r="I7" s="341">
        <f>BG7</f>
        <v>8239.140330648812</v>
      </c>
      <c r="J7" s="251"/>
      <c r="K7" s="55">
        <f>IF(AND(K$1&lt;&gt;$F7,J7&gt;0)=TRUE,1,"")</f>
      </c>
      <c r="L7" s="56">
        <f>IF(J7="",0,(L$4*(101+(1000*LOG(J$4,10))-(1000*LOG(J7,10)))))</f>
        <v>0</v>
      </c>
      <c r="M7" s="175">
        <v>5</v>
      </c>
      <c r="N7" s="18">
        <f>IF(AND(N$1&lt;&gt;$F7,M7&gt;0)=TRUE,1,"")</f>
      </c>
      <c r="O7" s="32">
        <f>IF(M7="",0,(O$4*(101+(1000*LOG(M$4,10))-(1000*LOG(M7,10)))))</f>
        <v>703.0599913279623</v>
      </c>
      <c r="Q7" s="55">
        <f>IF(AND(Q$1&lt;&gt;$F7,P7&gt;0)=TRUE,1,"")</f>
      </c>
      <c r="R7" s="56">
        <f>IF(P7="",0,(R$4*(101+(1000*LOG(P$4,10))-(1000*LOG(P7,10)))))</f>
        <v>0</v>
      </c>
      <c r="S7" s="175"/>
      <c r="T7" s="18">
        <f>IF(AND(T$1&lt;&gt;$F7,S7&gt;0)=TRUE,1,"")</f>
      </c>
      <c r="U7" s="32">
        <f>IF(S7="",0,(U$4*(101+(1000*LOG(S$4,10))-(1000*LOG(S7,10)))))</f>
        <v>0</v>
      </c>
      <c r="W7" s="55">
        <f>IF(AND(W$1&lt;&gt;$F7,V7&gt;0)=TRUE,1,"")</f>
      </c>
      <c r="X7" s="56">
        <f>IF(V7="",0,(X$4*(101+(1000*LOG(V$4,10))-(1000*LOG(V7,10)))))</f>
        <v>0</v>
      </c>
      <c r="Y7" s="202">
        <v>5</v>
      </c>
      <c r="Z7" s="18">
        <f>IF(AND(Z$1&lt;&gt;$F7,Y7&gt;0)=TRUE,1,"")</f>
      </c>
      <c r="AA7" s="32">
        <f>IF(Y7="",0,(AA$4*(101+(1000*LOG(Y$4,10))-(1000*LOG(Y7,10)))))</f>
        <v>1227.266990350989</v>
      </c>
      <c r="AB7" s="126">
        <v>4</v>
      </c>
      <c r="AC7" s="55">
        <f>IF(AND(AC$1&lt;&gt;$F7,AB7&gt;0)=TRUE,1,"")</f>
        <v>1</v>
      </c>
      <c r="AD7" s="56">
        <f>IF(AB7="",0,(AD$4*(101+(1000*LOG(AB$4,10))-(1000*LOG(AB7,10)))))</f>
        <v>1030.4189257142928</v>
      </c>
      <c r="AE7" s="35">
        <v>2</v>
      </c>
      <c r="AF7" s="18">
        <f>IF(AND(AF$1&lt;&gt;$F7,AE7&gt;0)=TRUE,1,"")</f>
        <v>1</v>
      </c>
      <c r="AG7" s="34">
        <f>IF(AE7="",0,(AG$4*(101+(1000*LOG(AE$4,10))-(1000*LOG(AE7,10)))))</f>
        <v>1318.483944213906</v>
      </c>
      <c r="AH7" s="59">
        <v>1</v>
      </c>
      <c r="AI7" s="55">
        <f>IF(AND(AI$1&lt;&gt;$F7,AH7&gt;0)=TRUE,1,"")</f>
        <v>1</v>
      </c>
      <c r="AJ7" s="56">
        <f>IF(AH7="",0,(AJ$4*(101+(1000*LOG(AH$4,10))-(1000*LOG(AH7,10)))))</f>
        <v>2040.598646302819</v>
      </c>
      <c r="AK7" s="35">
        <v>3</v>
      </c>
      <c r="AL7" s="18">
        <f>IF(AND(AL$1&lt;&gt;$F7,AK7&gt;0)=TRUE,1,"")</f>
      </c>
      <c r="AM7" s="34">
        <f>IF(AK7="",0,(AM$4*(101+(1000*LOG(AK$4,10))-(1000*LOG(AK7,10)))))</f>
        <v>1761.5107253638805</v>
      </c>
      <c r="AN7" s="59">
        <v>3</v>
      </c>
      <c r="AO7" s="55">
        <f>IF(AND(AO$1&lt;&gt;$F7,AN7&gt;0)=TRUE,1,"")</f>
        <v>1</v>
      </c>
      <c r="AP7" s="56">
        <f>IF(AN7="",0,(AP$4*(101+(1000*LOG(AN$4,10))-(1000*LOG(AN7,10)))))</f>
        <v>1167.946789630613</v>
      </c>
      <c r="AQ7" s="35"/>
      <c r="AR7" s="18">
        <f>IF(AND(AR$1&lt;&gt;$F7,AQ7&gt;0)=TRUE,1,"")</f>
      </c>
      <c r="AS7" s="32">
        <f>IF(AQ7="",0,(AS$4*(101+(1000*LOG(AQ$4,10))-(1000*LOG(AQ7,10)))))</f>
        <v>0</v>
      </c>
      <c r="AU7" s="55">
        <f>IF(AND(AU$1&lt;&gt;$F7,AT7&gt;0)=TRUE,1,"")</f>
      </c>
      <c r="AV7" s="56">
        <f>IF(AT7="",0,(AV$4*(101+(1000*LOG(AT$4,10))-(1000*LOG(AT7,10)))))</f>
        <v>0</v>
      </c>
      <c r="AW7" s="35"/>
      <c r="AX7" s="18">
        <f>IF(AND(AX$1&lt;&gt;$F7,AW7&gt;0)=TRUE,1,"")</f>
      </c>
      <c r="AY7" s="32">
        <f>IF(AW7="",0,(AY$4*(101+(1000*LOG(AW$4,10))-(1000*LOG(AW7,10)))))</f>
        <v>0</v>
      </c>
      <c r="AZ7" s="57">
        <v>1</v>
      </c>
      <c r="BA7" s="55">
        <f>IF(AND(BA$1&lt;&gt;$F7,AZ7&gt;0)=TRUE,1,"")</f>
        <v>1</v>
      </c>
      <c r="BB7" s="56">
        <f>IF(AZ7="",0,(BB$4*(101+(1000*LOG(AZ$4,10))-(1000*LOG(AZ7,10)))))</f>
        <v>1498.9400086720375</v>
      </c>
      <c r="BC7" s="33">
        <f>L7+O7+R7+U7+X7+AA7+AD7+AG7+AJ7+AM7+AP7+AS7+AV7+AY7+BB7</f>
        <v>10748.2260215765</v>
      </c>
      <c r="BD7" s="36">
        <f>BW7</f>
        <v>7846.80031490363</v>
      </c>
      <c r="BE7" s="18" t="str">
        <f>IF(MAX(BA7,AX7,AU7,AR7,AO7,AL7,AI7,AF7,AC7,Z7,W7,T7,T7,Q7,N7,K7)&gt;0,"*","")</f>
        <v>*</v>
      </c>
      <c r="BF7" s="34">
        <f>IF(BE7="*",BD7*0.05,0)</f>
        <v>392.3400157451815</v>
      </c>
      <c r="BG7" s="37">
        <f>BD7+BF7</f>
        <v>8239.140330648812</v>
      </c>
      <c r="BH7" s="30">
        <f>L7</f>
        <v>0</v>
      </c>
      <c r="BI7" s="30">
        <f>O7</f>
        <v>703.0599913279623</v>
      </c>
      <c r="BJ7" s="30">
        <f>R7</f>
        <v>0</v>
      </c>
      <c r="BK7" s="30">
        <f>U7</f>
        <v>0</v>
      </c>
      <c r="BL7" s="30">
        <f>X7</f>
        <v>0</v>
      </c>
      <c r="BM7" s="30">
        <f>AA7</f>
        <v>1227.266990350989</v>
      </c>
      <c r="BN7" s="30">
        <f>AD7</f>
        <v>1030.4189257142928</v>
      </c>
      <c r="BO7" s="30">
        <f>AG7</f>
        <v>1318.483944213906</v>
      </c>
      <c r="BP7" s="30">
        <f>AJ7</f>
        <v>2040.598646302819</v>
      </c>
      <c r="BQ7" s="30">
        <f>AM7</f>
        <v>1761.5107253638805</v>
      </c>
      <c r="BR7" s="30">
        <f>AP7</f>
        <v>1167.946789630613</v>
      </c>
      <c r="BS7" s="30">
        <f>AS7</f>
        <v>0</v>
      </c>
      <c r="BT7" s="30">
        <f>AV7</f>
        <v>0</v>
      </c>
      <c r="BU7" s="30">
        <f>AY7</f>
        <v>0</v>
      </c>
      <c r="BV7" s="30">
        <f>BB7</f>
        <v>1498.9400086720375</v>
      </c>
      <c r="BW7" s="38">
        <f>(LARGE(BH7:BV7,1))+(LARGE(BH7:BV7,2))+(LARGE(BH7:BV7,3))+(LARGE(BH7:BV7,4))+(LARGE(BH7:BV7,5))</f>
        <v>7846.80031490363</v>
      </c>
    </row>
    <row r="8" spans="1:177" s="4" customFormat="1" ht="12.75">
      <c r="A8" s="28">
        <v>3</v>
      </c>
      <c r="B8" s="193" t="s">
        <v>345</v>
      </c>
      <c r="C8" s="194" t="s">
        <v>341</v>
      </c>
      <c r="D8" s="188">
        <v>6</v>
      </c>
      <c r="E8" s="189" t="s">
        <v>344</v>
      </c>
      <c r="F8" s="190">
        <v>3</v>
      </c>
      <c r="G8" s="191" t="s">
        <v>290</v>
      </c>
      <c r="H8" s="192" t="s">
        <v>565</v>
      </c>
      <c r="I8" s="342">
        <f>BG8</f>
        <v>7540.07740349579</v>
      </c>
      <c r="J8" s="251"/>
      <c r="K8" s="55"/>
      <c r="L8" s="56">
        <f>IF(J8="",0,(L$4*(101+(1000*LOG(J$4,10))-(1000*LOG(J8,10)))))</f>
        <v>0</v>
      </c>
      <c r="M8" s="175"/>
      <c r="N8" s="18">
        <f>IF(AND(N$1&lt;&gt;$F8,M8&gt;0)=TRUE,1,"")</f>
      </c>
      <c r="O8" s="32">
        <f>IF(M8="",0,(O$4*(101+(1000*LOG(M$4,10))-(1000*LOG(M8,10)))))</f>
        <v>0</v>
      </c>
      <c r="P8" s="168"/>
      <c r="Q8" s="55">
        <f>IF(AND(Q$1&lt;&gt;$F8,P8&gt;0)=TRUE,1,"")</f>
      </c>
      <c r="R8" s="56">
        <f>IF(P8="",0,(R$4*(101+(1000*LOG(P$4,10))-(1000*LOG(P8,10)))))</f>
        <v>0</v>
      </c>
      <c r="S8" s="175">
        <v>1</v>
      </c>
      <c r="T8" s="18">
        <f>IF(AND(T$1&lt;&gt;$F8,S8&gt;0)=TRUE,1,"")</f>
      </c>
      <c r="U8" s="32">
        <f>IF(S8="",0,(U$4*(101+(1000*LOG(S$4,10))-(1000*LOG(S8,10)))))</f>
        <v>1578.1212547196624</v>
      </c>
      <c r="V8" s="168"/>
      <c r="W8" s="55">
        <f>IF(AND(W$1&lt;&gt;$F8,V8&gt;0)=TRUE,1,"")</f>
      </c>
      <c r="X8" s="56">
        <f>IF(V8="",0,(X$4*(101+(1000*LOG(V$4,10))-(1000*LOG(V8,10)))))</f>
        <v>0</v>
      </c>
      <c r="Y8" s="202">
        <v>2</v>
      </c>
      <c r="Z8" s="18">
        <f>IF(AND(Z$1&lt;&gt;$F8,Y8&gt;0)=TRUE,1,"")</f>
        <v>1</v>
      </c>
      <c r="AA8" s="32">
        <f>IF(Y8="",0,(AA$4*(101+(1000*LOG(Y$4,10))-(1000*LOG(Y8,10)))))</f>
        <v>1724.692001191036</v>
      </c>
      <c r="AB8" s="126"/>
      <c r="AC8" s="55">
        <f>IF(AND(AC$1&lt;&gt;$F8,AB8&gt;0)=TRUE,1,"")</f>
      </c>
      <c r="AD8" s="56">
        <f>IF(AB8="",0,(AD$4*(101+(1000*LOG(AB$4,10))-(1000*LOG(AB8,10)))))</f>
        <v>0</v>
      </c>
      <c r="AE8" s="35"/>
      <c r="AF8" s="18">
        <f>IF(AND(AF$1&lt;&gt;$F8,AE8&gt;0)=TRUE,1,"")</f>
      </c>
      <c r="AG8" s="34">
        <f>IF(AE8="",0,(AG$4*(101+(1000*LOG(AE$4,10))-(1000*LOG(AE8,10)))))</f>
        <v>0</v>
      </c>
      <c r="AH8" s="59"/>
      <c r="AI8" s="55">
        <f>IF(AND(AI$1&lt;&gt;$F8,AH8&gt;0)=TRUE,1,"")</f>
      </c>
      <c r="AJ8" s="56">
        <f>IF(AH8="",0,(AJ$4*(101+(1000*LOG(AH$4,10))-(1000*LOG(AH8,10)))))</f>
        <v>0</v>
      </c>
      <c r="AK8" s="35">
        <v>9</v>
      </c>
      <c r="AL8" s="18">
        <f>IF(AND(AL$1&lt;&gt;$F8,AK8&gt;0)=TRUE,1,"")</f>
        <v>1</v>
      </c>
      <c r="AM8" s="34">
        <f>IF(AK8="",0,(AM$4*(101+(1000*LOG(AK$4,10))-(1000*LOG(AK8,10)))))</f>
        <v>1165.1091569643024</v>
      </c>
      <c r="AN8" s="59"/>
      <c r="AO8" s="55">
        <f>IF(AND(AO$1&lt;&gt;$F8,AN8&gt;0)=TRUE,1,"")</f>
      </c>
      <c r="AP8" s="56">
        <f>IF(AN8="",0,(AP$4*(101+(1000*LOG(AN$4,10))-(1000*LOG(AN8,10)))))</f>
        <v>0</v>
      </c>
      <c r="AQ8" s="35">
        <v>3</v>
      </c>
      <c r="AR8" s="18">
        <f>IF(AND(AR$1&lt;&gt;$F8,AQ8&gt;0)=TRUE,1,"")</f>
      </c>
      <c r="AS8" s="32">
        <f>IF(AQ8="",0,(AS$4*(101+(1000*LOG(AQ$4,10))-(1000*LOG(AQ8,10)))))</f>
        <v>1319.053136799156</v>
      </c>
      <c r="AT8" s="59">
        <v>6</v>
      </c>
      <c r="AU8" s="55">
        <f>IF(AND(AU$1&lt;&gt;$F8,AT8&gt;0)=TRUE,1,"")</f>
      </c>
      <c r="AV8" s="56">
        <f>IF(AT8="",0,(AV$4*(101+(1000*LOG(AT$4,10))-(1000*LOG(AT8,10)))))</f>
        <v>1394.0505488932627</v>
      </c>
      <c r="AW8" s="35">
        <v>7</v>
      </c>
      <c r="AX8" s="18">
        <f>IF(AND(AX$1&lt;&gt;$F8,AW8&gt;0)=TRUE,1,"")</f>
        <v>1</v>
      </c>
      <c r="AY8" s="32">
        <f>IF(AW8="",0,(AY$4*(101+(1000*LOG(AW$4,10))-(1000*LOG(AW8,10)))))</f>
        <v>927.9998179214605</v>
      </c>
      <c r="AZ8" s="57"/>
      <c r="BA8" s="55">
        <f>IF(AND(BA$1&lt;&gt;$F8,AZ8&gt;0)=TRUE,1,"")</f>
      </c>
      <c r="BB8" s="56">
        <f>IF(AZ8="",0,(BB$4*(101+(1000*LOG(AZ$4,10))-(1000*LOG(AZ8,10)))))</f>
        <v>0</v>
      </c>
      <c r="BC8" s="33">
        <f>L8+O8+R8+U8+X8+AA8+AD8+AG8+AJ8+AM8+AP8+AS8+AV8+AY8+BB8</f>
        <v>8109.02591648888</v>
      </c>
      <c r="BD8" s="36">
        <f>BW8</f>
        <v>7181.0260985674195</v>
      </c>
      <c r="BE8" s="18" t="str">
        <f>IF(MAX(BA8,AX8,AU8,AR8,AO8,AL8,AI8,AF8,AC8,Z8,W8,T8,T8,Q8,N8,K8)&gt;0,"*","")</f>
        <v>*</v>
      </c>
      <c r="BF8" s="34">
        <f>IF(BE8="*",BD8*0.05,0)</f>
        <v>359.051304928371</v>
      </c>
      <c r="BG8" s="37">
        <f>BD8+BF8</f>
        <v>7540.07740349579</v>
      </c>
      <c r="BH8" s="30">
        <f>L8</f>
        <v>0</v>
      </c>
      <c r="BI8" s="30">
        <f>O8</f>
        <v>0</v>
      </c>
      <c r="BJ8" s="30">
        <f>R8</f>
        <v>0</v>
      </c>
      <c r="BK8" s="30">
        <f>U8</f>
        <v>1578.1212547196624</v>
      </c>
      <c r="BL8" s="30">
        <f>X8</f>
        <v>0</v>
      </c>
      <c r="BM8" s="30">
        <f>AA8</f>
        <v>1724.692001191036</v>
      </c>
      <c r="BN8" s="30">
        <f>AD8</f>
        <v>0</v>
      </c>
      <c r="BO8" s="30">
        <f>AG8</f>
        <v>0</v>
      </c>
      <c r="BP8" s="30">
        <f>AJ8</f>
        <v>0</v>
      </c>
      <c r="BQ8" s="30">
        <f>AM8</f>
        <v>1165.1091569643024</v>
      </c>
      <c r="BR8" s="30">
        <f>AP8</f>
        <v>0</v>
      </c>
      <c r="BS8" s="30">
        <f>AS8</f>
        <v>1319.053136799156</v>
      </c>
      <c r="BT8" s="30">
        <f>AV8</f>
        <v>1394.0505488932627</v>
      </c>
      <c r="BU8" s="30">
        <f>AY8</f>
        <v>927.9998179214605</v>
      </c>
      <c r="BV8" s="30">
        <f>BB8</f>
        <v>0</v>
      </c>
      <c r="BW8" s="38">
        <f>(LARGE(BH8:BV8,1))+(LARGE(BH8:BV8,2))+(LARGE(BH8:BV8,3))+(LARGE(BH8:BV8,4))+(LARGE(BH8:BV8,5))</f>
        <v>7181.0260985674195</v>
      </c>
      <c r="BX8" s="42"/>
      <c r="BY8" s="35"/>
      <c r="BZ8" s="35"/>
      <c r="CA8" s="35"/>
      <c r="CB8" s="35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</row>
    <row r="9" spans="1:75" ht="12.75">
      <c r="A9" s="28">
        <v>4</v>
      </c>
      <c r="B9" s="29" t="s">
        <v>68</v>
      </c>
      <c r="C9" s="16" t="s">
        <v>193</v>
      </c>
      <c r="D9" s="120">
        <v>10</v>
      </c>
      <c r="E9" s="177" t="s">
        <v>58</v>
      </c>
      <c r="F9" s="31">
        <v>2</v>
      </c>
      <c r="G9" s="50" t="s">
        <v>290</v>
      </c>
      <c r="H9" s="17" t="s">
        <v>565</v>
      </c>
      <c r="I9" s="341">
        <f>BG9</f>
        <v>7083.3689949147865</v>
      </c>
      <c r="J9" s="251">
        <v>6</v>
      </c>
      <c r="K9" s="55">
        <f>IF(AND(K$1&lt;&gt;$F9,J9&gt;0)=TRUE,1,"")</f>
      </c>
      <c r="L9" s="56">
        <f>IF(J9="",0,(L$4*(101+(1000*LOG(J$4,10))-(1000*LOG(J9,10)))))</f>
        <v>665.2714304385626</v>
      </c>
      <c r="M9" s="175"/>
      <c r="N9" s="18">
        <f>IF(AND(N$1&lt;&gt;$F9,M9&gt;0)=TRUE,1,"")</f>
      </c>
      <c r="O9" s="32">
        <f>IF(M9="",0,(O$4*(101+(1000*LOG(M$4,10))-(1000*LOG(M9,10)))))</f>
        <v>0</v>
      </c>
      <c r="P9" s="168">
        <v>3</v>
      </c>
      <c r="Q9" s="55">
        <f>IF(AND(Q$1&lt;&gt;$F9,P9&gt;0)=TRUE,1,"")</f>
      </c>
      <c r="R9" s="56">
        <f>IF(P9="",0,(R$4*(101+(1000*LOG(P$4,10))-(1000*LOG(P9,10)))))</f>
        <v>946.0980400142566</v>
      </c>
      <c r="S9" s="175">
        <v>3</v>
      </c>
      <c r="T9" s="18">
        <f>IF(AND(T$1&lt;&gt;$F9,S9&gt;0)=TRUE,1,"")</f>
        <v>1</v>
      </c>
      <c r="U9" s="32">
        <f>IF(S9="",0,(U$4*(101+(1000*LOG(S$4,10))-(1000*LOG(S9,10)))))</f>
        <v>1101</v>
      </c>
      <c r="V9" s="168">
        <v>4</v>
      </c>
      <c r="W9" s="55">
        <f>IF(AND(W$1&lt;&gt;$F9,V9&gt;0)=TRUE,1,"")</f>
      </c>
      <c r="X9" s="56">
        <f>IF(V9="",0,(X$4*(101+(1000*LOG(V$4,10))-(1000*LOG(V9,10)))))</f>
        <v>1017.4539485499249</v>
      </c>
      <c r="Z9" s="18">
        <f>IF(AND(Z$1&lt;&gt;$F9,Y9&gt;0)=TRUE,1,"")</f>
      </c>
      <c r="AA9" s="32">
        <f>IF(Y9="",0,(AA$4*(101+(1000*LOG(Y$4,10))-(1000*LOG(Y9,10)))))</f>
        <v>0</v>
      </c>
      <c r="AB9" s="126">
        <v>3</v>
      </c>
      <c r="AC9" s="55">
        <f>IF(AND(AC$1&lt;&gt;$F9,AB9&gt;0)=TRUE,1,"")</f>
      </c>
      <c r="AD9" s="56">
        <f>IF(AB9="",0,(AD$4*(101+(1000*LOG(AB$4,10))-(1000*LOG(AB9,10)))))</f>
        <v>1155.3576623225927</v>
      </c>
      <c r="AE9" s="35">
        <v>3</v>
      </c>
      <c r="AF9" s="18">
        <f>IF(AND(AF$1&lt;&gt;$F9,AE9&gt;0)=TRUE,1,"")</f>
      </c>
      <c r="AG9" s="34">
        <f>IF(AE9="",0,(AG$4*(101+(1000*LOG(AE$4,10))-(1000*LOG(AE9,10)))))</f>
        <v>1142.3926851582248</v>
      </c>
      <c r="AI9" s="55">
        <f>IF(AND(AI$1&lt;&gt;$F9,AH9&gt;0)=TRUE,1,"")</f>
      </c>
      <c r="AJ9" s="56">
        <f>IF(AH9="",0,(AJ$4*(101+(1000*LOG(AH$4,10))-(1000*LOG(AH9,10)))))</f>
        <v>0</v>
      </c>
      <c r="AK9" s="35">
        <v>4</v>
      </c>
      <c r="AL9" s="18">
        <f>IF(AND(AL$1&lt;&gt;$F9,AK9&gt;0)=TRUE,1,"")</f>
        <v>1</v>
      </c>
      <c r="AM9" s="34">
        <f>IF(AK9="",0,(AM$4*(101+(1000*LOG(AK$4,10))-(1000*LOG(AK9,10)))))</f>
        <v>1605.3373046035058</v>
      </c>
      <c r="AN9" s="59">
        <v>1</v>
      </c>
      <c r="AO9" s="55">
        <f>IF(AND(AO$1&lt;&gt;$F9,AN9&gt;0)=TRUE,1,"")</f>
        <v>1</v>
      </c>
      <c r="AP9" s="56">
        <f>IF(AN9="",0,(AP$4*(101+(1000*LOG(AN$4,10))-(1000*LOG(AN9,10)))))</f>
        <v>1645.0680443502754</v>
      </c>
      <c r="AQ9" s="35"/>
      <c r="AR9" s="18">
        <f>IF(AND(AR$1&lt;&gt;$F9,AQ9&gt;0)=TRUE,1,"")</f>
      </c>
      <c r="AS9" s="32">
        <f>IF(AQ9="",0,(AS$4*(101+(1000*LOG(AQ$4,10))-(1000*LOG(AQ9,10)))))</f>
        <v>0</v>
      </c>
      <c r="AU9" s="55">
        <f>IF(AND(AU$1&lt;&gt;$F9,AT9&gt;0)=TRUE,1,"")</f>
      </c>
      <c r="AV9" s="56">
        <f>IF(AT9="",0,(AV$4*(101+(1000*LOG(AT$4,10))-(1000*LOG(AT9,10)))))</f>
        <v>0</v>
      </c>
      <c r="AW9" s="35">
        <v>6</v>
      </c>
      <c r="AX9" s="18">
        <f>IF(AND(AX$1&lt;&gt;$F9,AW9&gt;0)=TRUE,1,"")</f>
        <v>1</v>
      </c>
      <c r="AY9" s="32">
        <f>IF(AW9="",0,(AY$4*(101+(1000*LOG(AW$4,10))-(1000*LOG(AW9,10)))))</f>
        <v>994.9466075520737</v>
      </c>
      <c r="AZ9" s="57">
        <v>2</v>
      </c>
      <c r="BA9" s="55">
        <f>IF(AND(BA$1&lt;&gt;$F9,AZ9&gt;0)=TRUE,1,"")</f>
      </c>
      <c r="BB9" s="56">
        <f>IF(AZ9="",0,(BB$4*(101+(1000*LOG(AZ$4,10))-(1000*LOG(AZ9,10)))))</f>
        <v>1197.9100130080565</v>
      </c>
      <c r="BC9" s="33">
        <f>L9+O9+R9+U9+X9+AA9+AD9+AG9+AJ9+AM9+AP9+AS9+AV9+AY9+BB9</f>
        <v>11470.835735997474</v>
      </c>
      <c r="BD9" s="36">
        <f>BW9</f>
        <v>6746.065709442654</v>
      </c>
      <c r="BE9" s="18" t="str">
        <f>IF(MAX(BA9,AX9,AU9,AR9,AO9,AL9,AI9,AF9,AC9,Z9,W9,T9,T9,Q9,N9,K9)&gt;0,"*","")</f>
        <v>*</v>
      </c>
      <c r="BF9" s="34">
        <f>IF(BE9="*",BD9*0.05,0)</f>
        <v>337.30328547213276</v>
      </c>
      <c r="BG9" s="37">
        <f>BD9+BF9</f>
        <v>7083.3689949147865</v>
      </c>
      <c r="BH9" s="30">
        <f>L9</f>
        <v>665.2714304385626</v>
      </c>
      <c r="BI9" s="30">
        <f>O9</f>
        <v>0</v>
      </c>
      <c r="BJ9" s="30">
        <f>R9</f>
        <v>946.0980400142566</v>
      </c>
      <c r="BK9" s="30">
        <f>U9</f>
        <v>1101</v>
      </c>
      <c r="BL9" s="30">
        <f>X9</f>
        <v>1017.4539485499249</v>
      </c>
      <c r="BM9" s="30">
        <f>AA9</f>
        <v>0</v>
      </c>
      <c r="BN9" s="30">
        <f>AD9</f>
        <v>1155.3576623225927</v>
      </c>
      <c r="BO9" s="30">
        <f>AG9</f>
        <v>1142.3926851582248</v>
      </c>
      <c r="BP9" s="30">
        <f>AJ9</f>
        <v>0</v>
      </c>
      <c r="BQ9" s="30">
        <f>AM9</f>
        <v>1605.3373046035058</v>
      </c>
      <c r="BR9" s="30">
        <f>AP9</f>
        <v>1645.0680443502754</v>
      </c>
      <c r="BS9" s="30">
        <f>AS9</f>
        <v>0</v>
      </c>
      <c r="BT9" s="30">
        <f>AV9</f>
        <v>0</v>
      </c>
      <c r="BU9" s="30">
        <f>AY9</f>
        <v>994.9466075520737</v>
      </c>
      <c r="BV9" s="30">
        <f>BB9</f>
        <v>1197.9100130080565</v>
      </c>
      <c r="BW9" s="38">
        <f>(LARGE(BH9:BV9,1))+(LARGE(BH9:BV9,2))+(LARGE(BH9:BV9,3))+(LARGE(BH9:BV9,4))+(LARGE(BH9:BV9,5))</f>
        <v>6746.065709442654</v>
      </c>
    </row>
    <row r="10" spans="1:75" ht="12.75">
      <c r="A10" s="28">
        <v>5</v>
      </c>
      <c r="B10" s="29" t="s">
        <v>251</v>
      </c>
      <c r="C10" s="16" t="s">
        <v>45</v>
      </c>
      <c r="D10" s="120">
        <v>5</v>
      </c>
      <c r="E10" s="177" t="s">
        <v>158</v>
      </c>
      <c r="F10" s="31">
        <v>2</v>
      </c>
      <c r="G10" s="50" t="s">
        <v>290</v>
      </c>
      <c r="H10" s="17" t="s">
        <v>565</v>
      </c>
      <c r="I10" s="341">
        <f>BG10</f>
        <v>6913.629639652882</v>
      </c>
      <c r="J10" s="251">
        <v>1</v>
      </c>
      <c r="K10" s="55">
        <f>IF(AND(K$1&lt;&gt;$F10,J10&gt;0)=TRUE,1,"")</f>
      </c>
      <c r="L10" s="56">
        <f>IF(J10="",0,(L$4*(101+(1000*LOG(J$4,10))-(1000*LOG(J10,10)))))</f>
        <v>1443.422680822206</v>
      </c>
      <c r="M10" s="175"/>
      <c r="N10" s="18">
        <v>1</v>
      </c>
      <c r="O10" s="32">
        <f>IF(M10="",0,(O$4*(101+(1000*LOG(M$4,10))-(1000*LOG(M10,10)))))</f>
        <v>0</v>
      </c>
      <c r="Q10" s="55">
        <f>IF(AND(Q$1&lt;&gt;$F10,P10&gt;0)=TRUE,1,"")</f>
      </c>
      <c r="R10" s="56">
        <f>IF(P10="",0,(R$4*(101+(1000*LOG(P$4,10))-(1000*LOG(P10,10)))))</f>
        <v>0</v>
      </c>
      <c r="S10" s="175"/>
      <c r="T10" s="18">
        <f>IF(AND(T$1&lt;&gt;$F10,S10&gt;0)=TRUE,1,"")</f>
      </c>
      <c r="U10" s="32">
        <f>IF(S10="",0,(U$4*(101+(1000*LOG(S$4,10))-(1000*LOG(S10,10)))))</f>
        <v>0</v>
      </c>
      <c r="W10" s="55">
        <f>IF(AND(W$1&lt;&gt;$F10,V10&gt;0)=TRUE,1,"")</f>
      </c>
      <c r="X10" s="56">
        <f>IF(V10="",0,(X$4*(101+(1000*LOG(V$4,10))-(1000*LOG(V10,10)))))</f>
        <v>0</v>
      </c>
      <c r="Z10" s="18">
        <f>IF(AND(Z$1&lt;&gt;$F10,Y10&gt;0)=TRUE,1,"")</f>
      </c>
      <c r="AA10" s="32">
        <f>IF(Y10="",0,(AA$4*(101+(1000*LOG(Y$4,10))-(1000*LOG(Y10,10)))))</f>
        <v>0</v>
      </c>
      <c r="AB10" s="126"/>
      <c r="AC10" s="55">
        <f>IF(AND(AC$1&lt;&gt;$F10,AB10&gt;0)=TRUE,1,"")</f>
      </c>
      <c r="AD10" s="56">
        <f>IF(AB10="",0,(AD$4*(101+(1000*LOG(AB$4,10))-(1000*LOG(AB10,10)))))</f>
        <v>0</v>
      </c>
      <c r="AF10" s="18">
        <f>IF(AND(AF$1&lt;&gt;$F10,AE10&gt;0)=TRUE,1,"")</f>
      </c>
      <c r="AG10" s="34">
        <f>IF(AE10="",0,(AG$4*(101+(1000*LOG(AE$4,10))-(1000*LOG(AE10,10)))))</f>
        <v>0</v>
      </c>
      <c r="AH10" s="59">
        <v>4</v>
      </c>
      <c r="AI10" s="55">
        <f>IF(AND(AI$1&lt;&gt;$F10,AH10&gt;0)=TRUE,1,"")</f>
        <v>1</v>
      </c>
      <c r="AJ10" s="56">
        <f>IF(AH10="",0,(AJ$4*(101+(1000*LOG(AH$4,10))-(1000*LOG(AH10,10)))))</f>
        <v>1288.0236571428659</v>
      </c>
      <c r="AK10" s="35">
        <v>6</v>
      </c>
      <c r="AL10" s="18">
        <f>IF(AND(AL$1&lt;&gt;$F10,AK10&gt;0)=TRUE,1,"")</f>
        <v>1</v>
      </c>
      <c r="AM10" s="34">
        <f>IF(AK10="",0,(AM$4*(101+(1000*LOG(AK$4,10))-(1000*LOG(AK10,10)))))</f>
        <v>1385.223230783904</v>
      </c>
      <c r="AO10" s="55">
        <f>IF(AND(AO$1&lt;&gt;$F10,AN10&gt;0)=TRUE,1,"")</f>
      </c>
      <c r="AP10" s="56">
        <f>IF(AN10="",0,(AP$4*(101+(1000*LOG(AN$4,10))-(1000*LOG(AN10,10)))))</f>
        <v>0</v>
      </c>
      <c r="AQ10" s="35"/>
      <c r="AR10" s="18">
        <f>IF(AND(AR$1&lt;&gt;$F10,AQ10&gt;0)=TRUE,1,"")</f>
      </c>
      <c r="AS10" s="32">
        <f>IF(AQ10="",0,(AS$4*(101+(1000*LOG(AQ$4,10))-(1000*LOG(AQ10,10)))))</f>
        <v>0</v>
      </c>
      <c r="AT10" s="59">
        <v>1</v>
      </c>
      <c r="AU10" s="55">
        <f>IF(AND(AU$1&lt;&gt;$F10,AT10&gt;0)=TRUE,1,"")</f>
        <v>1</v>
      </c>
      <c r="AV10" s="56">
        <f>IF(AT10="",0,(AV$4*(101+(1000*LOG(AT$4,10))-(1000*LOG(AT10,10)))))</f>
        <v>2366.739611872817</v>
      </c>
      <c r="AW10" s="35"/>
      <c r="AX10" s="18">
        <f>IF(AND(AX$1&lt;&gt;$F10,AW10&gt;0)=TRUE,1,"")</f>
      </c>
      <c r="AY10" s="32">
        <f>IF(AW10="",0,(AY$4*(101+(1000*LOG(AW$4,10))-(1000*LOG(AW10,10)))))</f>
        <v>0</v>
      </c>
      <c r="AZ10" s="57">
        <v>25</v>
      </c>
      <c r="BA10" s="55">
        <f>IF(AND(BA$1&lt;&gt;$F10,AZ10&gt;0)=TRUE,1,"")</f>
      </c>
      <c r="BB10" s="56">
        <f>IF(AZ10="",0,(BB$4*(101+(1000*LOG(AZ$4,10))-(1000*LOG(AZ10,10)))))</f>
        <v>101</v>
      </c>
      <c r="BC10" s="33">
        <f>L10+O10+R10+U10+X10+AA10+AD10+AG10+AJ10+AM10+AP10+AS10+AV10+AY10+BB10</f>
        <v>6584.409180621793</v>
      </c>
      <c r="BD10" s="36">
        <f>BW10</f>
        <v>6584.409180621793</v>
      </c>
      <c r="BE10" s="18" t="str">
        <f>IF(MAX(BA10,AX10,AU10,AR10,AO10,AL10,AI10,AF10,AC10,Z10,W10,T10,T10,Q10,N10,K10)&gt;0,"*","")</f>
        <v>*</v>
      </c>
      <c r="BF10" s="34">
        <f>IF(BE10="*",BD10*0.05,0)</f>
        <v>329.22045903108966</v>
      </c>
      <c r="BG10" s="37">
        <f>BD10+BF10</f>
        <v>6913.629639652882</v>
      </c>
      <c r="BH10" s="30">
        <f>L10</f>
        <v>1443.422680822206</v>
      </c>
      <c r="BI10" s="30">
        <f>O10</f>
        <v>0</v>
      </c>
      <c r="BJ10" s="30">
        <f>R10</f>
        <v>0</v>
      </c>
      <c r="BK10" s="30">
        <f>U10</f>
        <v>0</v>
      </c>
      <c r="BL10" s="30">
        <f>X10</f>
        <v>0</v>
      </c>
      <c r="BM10" s="30">
        <f>AA10</f>
        <v>0</v>
      </c>
      <c r="BN10" s="30">
        <f>AD10</f>
        <v>0</v>
      </c>
      <c r="BO10" s="30">
        <f>AG10</f>
        <v>0</v>
      </c>
      <c r="BP10" s="30">
        <f>AJ10</f>
        <v>1288.0236571428659</v>
      </c>
      <c r="BQ10" s="30">
        <f>AM10</f>
        <v>1385.223230783904</v>
      </c>
      <c r="BR10" s="30">
        <f>AP10</f>
        <v>0</v>
      </c>
      <c r="BS10" s="30">
        <f>AS10</f>
        <v>0</v>
      </c>
      <c r="BT10" s="30">
        <f>AV10</f>
        <v>2366.739611872817</v>
      </c>
      <c r="BU10" s="30">
        <f>AY10</f>
        <v>0</v>
      </c>
      <c r="BV10" s="30">
        <f>BB10</f>
        <v>101</v>
      </c>
      <c r="BW10" s="38">
        <f>(LARGE(BH10:BV10,1))+(LARGE(BH10:BV10,2))+(LARGE(BH10:BV10,3))+(LARGE(BH10:BV10,4))+(LARGE(BH10:BV10,5))</f>
        <v>6584.409180621793</v>
      </c>
    </row>
    <row r="11" spans="1:75" ht="12.75" customHeight="1">
      <c r="A11" s="28">
        <v>6</v>
      </c>
      <c r="B11" s="29" t="s">
        <v>284</v>
      </c>
      <c r="C11" s="16" t="s">
        <v>55</v>
      </c>
      <c r="D11" s="120">
        <v>6</v>
      </c>
      <c r="E11" s="177" t="s">
        <v>48</v>
      </c>
      <c r="F11" s="31">
        <v>1</v>
      </c>
      <c r="G11" s="50" t="s">
        <v>290</v>
      </c>
      <c r="H11" s="17" t="s">
        <v>565</v>
      </c>
      <c r="I11" s="341">
        <f>BG11</f>
        <v>6722.727665565603</v>
      </c>
      <c r="J11" s="251"/>
      <c r="L11" s="56">
        <f>IF(J11="",0,(L$4*(101+(1000*LOG(J$4,10))-(1000*LOG(J11,10)))))</f>
        <v>0</v>
      </c>
      <c r="M11" s="175">
        <v>1</v>
      </c>
      <c r="N11" s="18">
        <f>IF(AND(N$1&lt;&gt;$F11,M11&gt;0)=TRUE,1,"")</f>
      </c>
      <c r="O11" s="32">
        <f>IF(M11="",0,(O$4*(101+(1000*LOG(M$4,10))-(1000*LOG(M11,10)))))</f>
        <v>1402.029995663981</v>
      </c>
      <c r="Q11" s="55">
        <f>IF(AND(Q$1&lt;&gt;$F11,P11&gt;0)=TRUE,1,"")</f>
      </c>
      <c r="R11" s="56">
        <f>IF(P11="",0,(R$4*(101+(1000*LOG(P$4,10))-(1000*LOG(P11,10)))))</f>
        <v>0</v>
      </c>
      <c r="S11" s="175"/>
      <c r="T11" s="18">
        <f>IF(AND(T$1&lt;&gt;$F11,S11&gt;0)=TRUE,1,"")</f>
      </c>
      <c r="U11" s="32">
        <f>IF(S11="",0,(U$4*(101+(1000*LOG(S$4,10))-(1000*LOG(S11,10)))))</f>
        <v>0</v>
      </c>
      <c r="W11" s="55">
        <f>IF(AND(W$1&lt;&gt;$F11,V11&gt;0)=TRUE,1,"")</f>
      </c>
      <c r="X11" s="56">
        <f>IF(V11="",0,(X$4*(101+(1000*LOG(V$4,10))-(1000*LOG(V11,10)))))</f>
        <v>0</v>
      </c>
      <c r="Y11" s="202">
        <v>6</v>
      </c>
      <c r="Z11" s="18">
        <f>IF(AND(Z$1&lt;&gt;$F11,Y11&gt;0)=TRUE,1,"")</f>
      </c>
      <c r="AA11" s="32">
        <f>IF(Y11="",0,(AA$4*(101+(1000*LOG(Y$4,10))-(1000*LOG(Y11,10)))))</f>
        <v>1128.290432791458</v>
      </c>
      <c r="AB11" s="126"/>
      <c r="AC11" s="55">
        <f>IF(AND(AC$1&lt;&gt;$F11,AB11&gt;0)=TRUE,1,"")</f>
      </c>
      <c r="AD11" s="56">
        <f>IF(AB11="",0,(AD$4*(101+(1000*LOG(AB$4,10))-(1000*LOG(AB11,10)))))</f>
        <v>0</v>
      </c>
      <c r="AE11" s="35">
        <v>9</v>
      </c>
      <c r="AF11" s="18">
        <f>IF(AND(AF$1&lt;&gt;$F11,AE11&gt;0)=TRUE,1,"")</f>
        <v>1</v>
      </c>
      <c r="AG11" s="34">
        <f>IF(AE11="",0,(AG$4*(101+(1000*LOG(AE$4,10))-(1000*LOG(AE11,10)))))</f>
        <v>665.2714304385623</v>
      </c>
      <c r="AI11" s="55">
        <f>IF(AND(AI$1&lt;&gt;$F11,AH11&gt;0)=TRUE,1,"")</f>
      </c>
      <c r="AJ11" s="56">
        <f>IF(AH11="",0,(AJ$4*(101+(1000*LOG(AH$4,10))-(1000*LOG(AH11,10)))))</f>
        <v>0</v>
      </c>
      <c r="AK11" s="35">
        <v>11</v>
      </c>
      <c r="AL11" s="18">
        <f>IF(AND(AL$1&lt;&gt;$F11,AK11&gt;0)=TRUE,1,"")</f>
      </c>
      <c r="AM11" s="34">
        <f>IF(AK11="",0,(AM$4*(101+(1000*LOG(AK$4,10))-(1000*LOG(AK11,10)))))</f>
        <v>1056.1714373156774</v>
      </c>
      <c r="AN11" s="59">
        <v>4</v>
      </c>
      <c r="AO11" s="55">
        <f>IF(AND(AO$1&lt;&gt;$F11,AN11&gt;0)=TRUE,1,"")</f>
        <v>1</v>
      </c>
      <c r="AP11" s="56">
        <f>IF(AN11="",0,(AP$4*(101+(1000*LOG(AN$4,10))-(1000*LOG(AN11,10)))))</f>
        <v>1043.008053022313</v>
      </c>
      <c r="AQ11" s="35"/>
      <c r="AR11" s="18">
        <f>IF(AND(AR$1&lt;&gt;$F11,AQ11&gt;0)=TRUE,1,"")</f>
      </c>
      <c r="AS11" s="32">
        <f>IF(AQ11="",0,(AS$4*(101+(1000*LOG(AQ$4,10))-(1000*LOG(AQ11,10)))))</f>
        <v>0</v>
      </c>
      <c r="AU11" s="55">
        <f>IF(AND(AU$1&lt;&gt;$F11,AT11&gt;0)=TRUE,1,"")</f>
      </c>
      <c r="AV11" s="56">
        <f>IF(AT11="",0,(AV$4*(101+(1000*LOG(AT$4,10))-(1000*LOG(AT11,10)))))</f>
        <v>0</v>
      </c>
      <c r="AW11" s="35">
        <v>1</v>
      </c>
      <c r="AX11" s="18">
        <f>IF(AND(AX$1&lt;&gt;$F11,AW11&gt;0)=TRUE,1,"")</f>
      </c>
      <c r="AY11" s="32">
        <f>IF(AW11="",0,(AY$4*(101+(1000*LOG(AW$4,10))-(1000*LOG(AW11,10)))))</f>
        <v>1773.0978579357172</v>
      </c>
      <c r="BA11" s="55">
        <f>IF(AND(BA$1&lt;&gt;$F11,AZ11&gt;0)=TRUE,1,"")</f>
      </c>
      <c r="BB11" s="56">
        <f>IF(AZ11="",0,(BB$4*(101+(1000*LOG(AZ$4,10))-(1000*LOG(AZ11,10)))))</f>
        <v>0</v>
      </c>
      <c r="BC11" s="33">
        <f>L11+O11+R11+U11+X11+AA11+AD11+AG11+AJ11+AM11+AP11+AS11+AV11+AY11+BB11</f>
        <v>7067.869207167709</v>
      </c>
      <c r="BD11" s="36">
        <f>BW11</f>
        <v>6402.597776729146</v>
      </c>
      <c r="BE11" s="18" t="str">
        <f>IF(MAX(BA11,AX11,AU11,AR11,AO11,AL11,AI11,AF11,AC11,Z11,W11,T11,T11,Q11,N11,K11)&gt;0,"*","")</f>
        <v>*</v>
      </c>
      <c r="BF11" s="34">
        <f>IF(BE11="*",BD11*0.05,0)</f>
        <v>320.1298888364573</v>
      </c>
      <c r="BG11" s="37">
        <f>BD11+BF11</f>
        <v>6722.727665565603</v>
      </c>
      <c r="BH11" s="30">
        <f>L11</f>
        <v>0</v>
      </c>
      <c r="BI11" s="30">
        <f>O11</f>
        <v>1402.029995663981</v>
      </c>
      <c r="BJ11" s="30">
        <f>R11</f>
        <v>0</v>
      </c>
      <c r="BK11" s="30">
        <f>U11</f>
        <v>0</v>
      </c>
      <c r="BL11" s="30">
        <f>X11</f>
        <v>0</v>
      </c>
      <c r="BM11" s="30">
        <f>AA11</f>
        <v>1128.290432791458</v>
      </c>
      <c r="BN11" s="30">
        <f>AD11</f>
        <v>0</v>
      </c>
      <c r="BO11" s="30">
        <f>AG11</f>
        <v>665.2714304385623</v>
      </c>
      <c r="BP11" s="30">
        <f>AJ11</f>
        <v>0</v>
      </c>
      <c r="BQ11" s="30">
        <f>AM11</f>
        <v>1056.1714373156774</v>
      </c>
      <c r="BR11" s="30">
        <f>AP11</f>
        <v>1043.008053022313</v>
      </c>
      <c r="BS11" s="30">
        <f>AS11</f>
        <v>0</v>
      </c>
      <c r="BT11" s="30">
        <f>AV11</f>
        <v>0</v>
      </c>
      <c r="BU11" s="30">
        <f>AY11</f>
        <v>1773.0978579357172</v>
      </c>
      <c r="BV11" s="30">
        <f>BB11</f>
        <v>0</v>
      </c>
      <c r="BW11" s="38">
        <f>(LARGE(BH11:BV11,1))+(LARGE(BH11:BV11,2))+(LARGE(BH11:BV11,3))+(LARGE(BH11:BV11,4))+(LARGE(BH11:BV11,5))</f>
        <v>6402.597776729146</v>
      </c>
    </row>
    <row r="12" spans="1:75" ht="12.75">
      <c r="A12" s="28">
        <v>7</v>
      </c>
      <c r="B12" s="29" t="s">
        <v>252</v>
      </c>
      <c r="C12" s="16" t="s">
        <v>146</v>
      </c>
      <c r="D12" s="120">
        <v>8</v>
      </c>
      <c r="E12" s="177" t="s">
        <v>35</v>
      </c>
      <c r="F12" s="31">
        <v>2</v>
      </c>
      <c r="G12" s="50" t="s">
        <v>290</v>
      </c>
      <c r="H12" s="17" t="s">
        <v>565</v>
      </c>
      <c r="I12" s="341">
        <f>BG12</f>
        <v>6707.133886145354</v>
      </c>
      <c r="J12" s="251">
        <v>3</v>
      </c>
      <c r="K12" s="55">
        <f>IF(AND(K$1&lt;&gt;$F12,J12&gt;0)=TRUE,1,"")</f>
      </c>
      <c r="L12" s="56">
        <f>IF(J12="",0,(L$4*(101+(1000*LOG(J$4,10))-(1000*LOG(J12,10)))))</f>
        <v>966.3014261025437</v>
      </c>
      <c r="M12" s="175"/>
      <c r="N12" s="18">
        <f>IF(AND(N$1&lt;&gt;$F12,M12&gt;0)=TRUE,1,"")</f>
      </c>
      <c r="O12" s="32">
        <f>IF(M12="",0,(O$4*(101+(1000*LOG(M$4,10))-(1000*LOG(M12,10)))))</f>
        <v>0</v>
      </c>
      <c r="P12" s="168">
        <v>7</v>
      </c>
      <c r="Q12" s="55">
        <f>IF(AND(Q$1&lt;&gt;$F12,P12&gt;0)=TRUE,1,"")</f>
      </c>
      <c r="R12" s="56">
        <f>IF(P12="",0,(R$4*(101+(1000*LOG(P$4,10))-(1000*LOG(P12,10)))))</f>
        <v>578.1212547196623</v>
      </c>
      <c r="S12" s="175"/>
      <c r="T12" s="18">
        <f>IF(AND(T$1&lt;&gt;$F12,S12&gt;0)=TRUE,1,"")</f>
      </c>
      <c r="U12" s="32">
        <f>IF(S12="",0,(U$4*(101+(1000*LOG(S$4,10))-(1000*LOG(S12,10)))))</f>
        <v>0</v>
      </c>
      <c r="V12" s="168">
        <v>7</v>
      </c>
      <c r="W12" s="55">
        <f>IF(AND(W$1&lt;&gt;$F12,V12&gt;0)=TRUE,1,"")</f>
      </c>
      <c r="X12" s="56">
        <f>IF(V12="",0,(X$4*(101+(1000*LOG(V$4,10))-(1000*LOG(V12,10)))))</f>
        <v>774.4158998636304</v>
      </c>
      <c r="Z12" s="18">
        <f>IF(AND(Z$1&lt;&gt;$F12,Y12&gt;0)=TRUE,1,"")</f>
      </c>
      <c r="AA12" s="32">
        <f>IF(Y12="",0,(AA$4*(101+(1000*LOG(Y$4,10))-(1000*LOG(Y12,10)))))</f>
        <v>0</v>
      </c>
      <c r="AB12" s="126">
        <v>1</v>
      </c>
      <c r="AC12" s="55">
        <f>IF(AND(AC$1&lt;&gt;$F12,AB12&gt;0)=TRUE,1,"")</f>
      </c>
      <c r="AD12" s="56">
        <f>IF(AB12="",0,(AD$4*(101+(1000*LOG(AB$4,10))-(1000*LOG(AB12,10)))))</f>
        <v>1632.478917042255</v>
      </c>
      <c r="AF12" s="18">
        <f>IF(AND(AF$1&lt;&gt;$F12,AE12&gt;0)=TRUE,1,"")</f>
      </c>
      <c r="AG12" s="34">
        <f>IF(AE12="",0,(AG$4*(101+(1000*LOG(AE$4,10))-(1000*LOG(AE12,10)))))</f>
        <v>0</v>
      </c>
      <c r="AH12" s="59">
        <v>2</v>
      </c>
      <c r="AI12" s="55">
        <f>IF(AND(AI$1&lt;&gt;$F12,AH12&gt;0)=TRUE,1,"")</f>
        <v>1</v>
      </c>
      <c r="AJ12" s="56">
        <f>IF(AH12="",0,(AJ$4*(101+(1000*LOG(AH$4,10))-(1000*LOG(AH12,10)))))</f>
        <v>1664.3111517228426</v>
      </c>
      <c r="AL12" s="18">
        <f>IF(AND(AL$1&lt;&gt;$F12,AK12&gt;0)=TRUE,1,"")</f>
      </c>
      <c r="AM12" s="34">
        <f>IF(AK12="",0,(AM$4*(101+(1000*LOG(AK$4,10))-(1000*LOG(AK12,10)))))</f>
        <v>0</v>
      </c>
      <c r="AO12" s="55">
        <f>IF(AND(AO$1&lt;&gt;$F12,AN12&gt;0)=TRUE,1,"")</f>
      </c>
      <c r="AP12" s="56">
        <f>IF(AN12="",0,(AP$4*(101+(1000*LOG(AN$4,10))-(1000*LOG(AN12,10)))))</f>
        <v>0</v>
      </c>
      <c r="AQ12" s="35"/>
      <c r="AR12" s="18">
        <f>IF(AND(AR$1&lt;&gt;$F12,AQ12&gt;0)=TRUE,1,"")</f>
      </c>
      <c r="AS12" s="32">
        <f>IF(AQ12="",0,(AS$4*(101+(1000*LOG(AQ$4,10))-(1000*LOG(AQ12,10)))))</f>
        <v>0</v>
      </c>
      <c r="AT12" s="59">
        <v>17</v>
      </c>
      <c r="AU12" s="55">
        <f>IF(AND(AU$1&lt;&gt;$F12,AT12&gt;0)=TRUE,1,"")</f>
        <v>1</v>
      </c>
      <c r="AV12" s="56">
        <f>IF(AT12="",0,(AV$4*(101+(1000*LOG(AT$4,10))-(1000*LOG(AT12,10)))))</f>
        <v>828.678460149975</v>
      </c>
      <c r="AW12" s="35">
        <v>3</v>
      </c>
      <c r="AX12" s="18">
        <f>IF(AND(AX$1&lt;&gt;$F12,AW12&gt;0)=TRUE,1,"")</f>
        <v>1</v>
      </c>
      <c r="AY12" s="32">
        <f>IF(AW12="",0,(AY$4*(101+(1000*LOG(AW$4,10))-(1000*LOG(AW12,10)))))</f>
        <v>1295.9766032160549</v>
      </c>
      <c r="AZ12" s="57">
        <v>8</v>
      </c>
      <c r="BA12" s="55">
        <f>IF(AND(BA$1&lt;&gt;$F12,AZ12&gt;0)=TRUE,1,"")</f>
      </c>
      <c r="BB12" s="56">
        <f>IF(AZ12="",0,(BB$4*(101+(1000*LOG(AZ$4,10))-(1000*LOG(AZ12,10)))))</f>
        <v>595.8500216800941</v>
      </c>
      <c r="BC12" s="33">
        <f>L12+O12+R12+U12+X12+AA12+AD12+AG12+AJ12+AM12+AP12+AS12+AV12+AY12+BB12</f>
        <v>8336.133734497058</v>
      </c>
      <c r="BD12" s="36">
        <f>BW12</f>
        <v>6387.746558233671</v>
      </c>
      <c r="BE12" s="18" t="str">
        <f>IF(MAX(BA12,AX12,AU12,AR12,AO12,AL12,AI12,AF12,AC12,Z12,W12,T12,T12,Q12,N12,K12)&gt;0,"*","")</f>
        <v>*</v>
      </c>
      <c r="BF12" s="34">
        <f>IF(BE12="*",BD12*0.05,0)</f>
        <v>319.38732791168354</v>
      </c>
      <c r="BG12" s="37">
        <f>BD12+BF12</f>
        <v>6707.133886145354</v>
      </c>
      <c r="BH12" s="30">
        <f>L12</f>
        <v>966.3014261025437</v>
      </c>
      <c r="BI12" s="30">
        <f>O12</f>
        <v>0</v>
      </c>
      <c r="BJ12" s="30">
        <f>R12</f>
        <v>578.1212547196623</v>
      </c>
      <c r="BK12" s="30">
        <f>U12</f>
        <v>0</v>
      </c>
      <c r="BL12" s="30">
        <f>X12</f>
        <v>774.4158998636304</v>
      </c>
      <c r="BM12" s="30">
        <f>AA12</f>
        <v>0</v>
      </c>
      <c r="BN12" s="30">
        <f>AD12</f>
        <v>1632.478917042255</v>
      </c>
      <c r="BO12" s="30">
        <f>AG12</f>
        <v>0</v>
      </c>
      <c r="BP12" s="30">
        <f>AJ12</f>
        <v>1664.3111517228426</v>
      </c>
      <c r="BQ12" s="30">
        <f>AM12</f>
        <v>0</v>
      </c>
      <c r="BR12" s="30">
        <f>AP12</f>
        <v>0</v>
      </c>
      <c r="BS12" s="30">
        <f>AS12</f>
        <v>0</v>
      </c>
      <c r="BT12" s="30">
        <f>AV12</f>
        <v>828.678460149975</v>
      </c>
      <c r="BU12" s="30">
        <f>AY12</f>
        <v>1295.9766032160549</v>
      </c>
      <c r="BV12" s="30">
        <f>BB12</f>
        <v>595.8500216800941</v>
      </c>
      <c r="BW12" s="38">
        <f>(LARGE(BH12:BV12,1))+(LARGE(BH12:BV12,2))+(LARGE(BH12:BV12,3))+(LARGE(BH12:BV12,4))+(LARGE(BH12:BV12,5))</f>
        <v>6387.746558233671</v>
      </c>
    </row>
    <row r="13" spans="1:75" ht="12.75">
      <c r="A13" s="28">
        <v>8</v>
      </c>
      <c r="B13" s="29" t="s">
        <v>209</v>
      </c>
      <c r="C13" s="16" t="s">
        <v>106</v>
      </c>
      <c r="D13" s="120">
        <v>8</v>
      </c>
      <c r="E13" s="177" t="s">
        <v>35</v>
      </c>
      <c r="F13" s="31">
        <v>2</v>
      </c>
      <c r="G13" s="50" t="s">
        <v>290</v>
      </c>
      <c r="H13" s="17" t="s">
        <v>565</v>
      </c>
      <c r="I13" s="341">
        <f>BG13</f>
        <v>6440.430135103606</v>
      </c>
      <c r="J13" s="251">
        <v>10</v>
      </c>
      <c r="K13" s="55">
        <f>IF(AND(K$1&lt;&gt;$F13,J13&gt;0)=TRUE,1,"")</f>
      </c>
      <c r="L13" s="56">
        <f>IF(J13="",0,(L$4*(101+(1000*LOG(J$4,10))-(1000*LOG(J13,10)))))</f>
        <v>443.4226808222061</v>
      </c>
      <c r="M13" s="175"/>
      <c r="N13" s="18">
        <f>IF(AND(N$1&lt;&gt;$F13,M13&gt;0)=TRUE,1,"")</f>
      </c>
      <c r="O13" s="32">
        <f>IF(M13="",0,(O$4*(101+(1000*LOG(M$4,10))-(1000*LOG(M13,10)))))</f>
        <v>0</v>
      </c>
      <c r="P13" s="168">
        <v>4</v>
      </c>
      <c r="Q13" s="55">
        <f>IF(AND(Q$1&lt;&gt;$F13,P13&gt;0)=TRUE,1,"")</f>
      </c>
      <c r="R13" s="56">
        <f>IF(P13="",0,(R$4*(101+(1000*LOG(P$4,10))-(1000*LOG(P13,10)))))</f>
        <v>821.1593034059567</v>
      </c>
      <c r="S13" s="175"/>
      <c r="T13" s="18">
        <f>IF(AND(T$1&lt;&gt;$F13,S13&gt;0)=TRUE,1,"")</f>
      </c>
      <c r="U13" s="32">
        <f>IF(S13="",0,(U$4*(101+(1000*LOG(S$4,10))-(1000*LOG(S13,10)))))</f>
        <v>0</v>
      </c>
      <c r="V13" s="168">
        <v>2</v>
      </c>
      <c r="W13" s="55">
        <f>IF(AND(W$1&lt;&gt;$F13,V13&gt;0)=TRUE,1,"")</f>
      </c>
      <c r="X13" s="56">
        <f>IF(V13="",0,(X$4*(101+(1000*LOG(V$4,10))-(1000*LOG(V13,10)))))</f>
        <v>1318.483944213906</v>
      </c>
      <c r="Y13" s="202">
        <v>3</v>
      </c>
      <c r="Z13" s="18">
        <f>IF(AND(Z$1&lt;&gt;$F13,Y13&gt;0)=TRUE,1,"")</f>
        <v>1</v>
      </c>
      <c r="AA13" s="32">
        <f>IF(Y13="",0,(AA$4*(101+(1000*LOG(Y$4,10))-(1000*LOG(Y13,10)))))</f>
        <v>1504.5779273714345</v>
      </c>
      <c r="AB13" s="126"/>
      <c r="AC13" s="55">
        <f>IF(AND(AC$1&lt;&gt;$F13,AB13&gt;0)=TRUE,1,"")</f>
      </c>
      <c r="AD13" s="56">
        <f>IF(AB13="",0,(AD$4*(101+(1000*LOG(AB$4,10))-(1000*LOG(AB13,10)))))</f>
        <v>0</v>
      </c>
      <c r="AE13" s="35">
        <v>4</v>
      </c>
      <c r="AF13" s="18">
        <f>IF(AND(AF$1&lt;&gt;$F13,AE13&gt;0)=TRUE,1,"")</f>
      </c>
      <c r="AG13" s="34">
        <f>IF(AE13="",0,(AG$4*(101+(1000*LOG(AE$4,10))-(1000*LOG(AE13,10)))))</f>
        <v>1017.4539485499249</v>
      </c>
      <c r="AI13" s="55">
        <f>IF(AND(AI$1&lt;&gt;$F13,AH13&gt;0)=TRUE,1,"")</f>
      </c>
      <c r="AJ13" s="56">
        <f>IF(AH13="",0,(AJ$4*(101+(1000*LOG(AH$4,10))-(1000*LOG(AH13,10)))))</f>
        <v>0</v>
      </c>
      <c r="AK13" s="35">
        <v>34</v>
      </c>
      <c r="AL13" s="18">
        <f>IF(AND(AL$1&lt;&gt;$F13,AK13&gt;0)=TRUE,1,"")</f>
        <v>1</v>
      </c>
      <c r="AM13" s="34">
        <f>IF(AK13="",0,(AM$4*(101+(1000*LOG(AK$4,10))-(1000*LOG(AK13,10)))))</f>
        <v>443.56364746063974</v>
      </c>
      <c r="AO13" s="55">
        <f>IF(AND(AO$1&lt;&gt;$F13,AN13&gt;0)=TRUE,1,"")</f>
      </c>
      <c r="AP13" s="56">
        <f>IF(AN13="",0,(AP$4*(101+(1000*LOG(AN$4,10))-(1000*LOG(AN13,10)))))</f>
        <v>0</v>
      </c>
      <c r="AQ13" s="35"/>
      <c r="AR13" s="18">
        <f>IF(AND(AR$1&lt;&gt;$F13,AQ13&gt;0)=TRUE,1,"")</f>
      </c>
      <c r="AS13" s="32">
        <f>IF(AQ13="",0,(AS$4*(101+(1000*LOG(AQ$4,10))-(1000*LOG(AQ13,10)))))</f>
        <v>0</v>
      </c>
      <c r="AU13" s="55">
        <f>IF(AND(AU$1&lt;&gt;$F13,AT13&gt;0)=TRUE,1,"")</f>
      </c>
      <c r="AV13" s="56">
        <f>IF(AT13="",0,(AV$4*(101+(1000*LOG(AT$4,10))-(1000*LOG(AT13,10)))))</f>
        <v>0</v>
      </c>
      <c r="AW13" s="35">
        <v>2</v>
      </c>
      <c r="AX13" s="18">
        <f>IF(AND(AX$1&lt;&gt;$F13,AW13&gt;0)=TRUE,1,"")</f>
        <v>1</v>
      </c>
      <c r="AY13" s="32">
        <f>IF(AW13="",0,(AY$4*(101+(1000*LOG(AW$4,10))-(1000*LOG(AW13,10)))))</f>
        <v>1472.067862271736</v>
      </c>
      <c r="AZ13" s="57">
        <v>6</v>
      </c>
      <c r="BA13" s="55">
        <f>IF(AND(BA$1&lt;&gt;$F13,AZ13&gt;0)=TRUE,1,"")</f>
      </c>
      <c r="BB13" s="56">
        <f>IF(AZ13="",0,(BB$4*(101+(1000*LOG(AZ$4,10))-(1000*LOG(AZ13,10)))))</f>
        <v>720.788758288394</v>
      </c>
      <c r="BC13" s="33">
        <f>L13+O13+R13+U13+X13+AA13+AD13+AG13+AJ13+AM13+AP13+AS13+AV13+AY13+BB13</f>
        <v>7741.518072384198</v>
      </c>
      <c r="BD13" s="36">
        <f>BW13</f>
        <v>6133.742985812958</v>
      </c>
      <c r="BE13" s="18" t="str">
        <f>IF(MAX(BA13,AX13,AU13,AR13,AO13,AL13,AI13,AF13,AC13,Z13,W13,T13,T13,Q13,N13,K13)&gt;0,"*","")</f>
        <v>*</v>
      </c>
      <c r="BF13" s="34">
        <f>IF(BE13="*",BD13*0.05,0)</f>
        <v>306.68714929064794</v>
      </c>
      <c r="BG13" s="37">
        <f>BD13+BF13</f>
        <v>6440.430135103606</v>
      </c>
      <c r="BH13" s="30">
        <f>L13</f>
        <v>443.4226808222061</v>
      </c>
      <c r="BI13" s="30">
        <f>O13</f>
        <v>0</v>
      </c>
      <c r="BJ13" s="30">
        <f>R13</f>
        <v>821.1593034059567</v>
      </c>
      <c r="BK13" s="30">
        <f>U13</f>
        <v>0</v>
      </c>
      <c r="BL13" s="30">
        <f>X13</f>
        <v>1318.483944213906</v>
      </c>
      <c r="BM13" s="30">
        <f>AA13</f>
        <v>1504.5779273714345</v>
      </c>
      <c r="BN13" s="30">
        <f>AD13</f>
        <v>0</v>
      </c>
      <c r="BO13" s="30">
        <f>AG13</f>
        <v>1017.4539485499249</v>
      </c>
      <c r="BP13" s="30">
        <f>AJ13</f>
        <v>0</v>
      </c>
      <c r="BQ13" s="30">
        <f>AM13</f>
        <v>443.56364746063974</v>
      </c>
      <c r="BR13" s="30">
        <f>AP13</f>
        <v>0</v>
      </c>
      <c r="BS13" s="30">
        <f>AS13</f>
        <v>0</v>
      </c>
      <c r="BT13" s="30">
        <f>AV13</f>
        <v>0</v>
      </c>
      <c r="BU13" s="30">
        <f>AY13</f>
        <v>1472.067862271736</v>
      </c>
      <c r="BV13" s="30">
        <f>BB13</f>
        <v>720.788758288394</v>
      </c>
      <c r="BW13" s="38">
        <f>(LARGE(BH13:BV13,1))+(LARGE(BH13:BV13,2))+(LARGE(BH13:BV13,3))+(LARGE(BH13:BV13,4))+(LARGE(BH13:BV13,5))</f>
        <v>6133.742985812958</v>
      </c>
    </row>
    <row r="14" spans="1:75" ht="12.75" customHeight="1">
      <c r="A14" s="28">
        <v>9</v>
      </c>
      <c r="B14" s="29" t="s">
        <v>240</v>
      </c>
      <c r="C14" s="16" t="s">
        <v>54</v>
      </c>
      <c r="D14" s="120">
        <v>10</v>
      </c>
      <c r="E14" s="177" t="s">
        <v>36</v>
      </c>
      <c r="F14" s="31">
        <v>2</v>
      </c>
      <c r="G14" s="50" t="s">
        <v>290</v>
      </c>
      <c r="H14" s="17" t="s">
        <v>565</v>
      </c>
      <c r="I14" s="341">
        <f>BG14</f>
        <v>5437.647794863211</v>
      </c>
      <c r="J14" s="251">
        <v>2</v>
      </c>
      <c r="K14" s="55">
        <f>IF(AND(K$1&lt;&gt;$F14,J14&gt;0)=TRUE,1,"")</f>
      </c>
      <c r="L14" s="56">
        <f>IF(J14="",0,(L$4*(101+(1000*LOG(J$4,10))-(1000*LOG(J14,10)))))</f>
        <v>1142.392685158225</v>
      </c>
      <c r="M14" s="175"/>
      <c r="N14" s="18">
        <f>IF(AND(N$1&lt;&gt;$F14,M14&gt;0)=TRUE,1,"")</f>
      </c>
      <c r="O14" s="32">
        <f>IF(M14="",0,(O$4*(101+(1000*LOG(M$4,10))-(1000*LOG(M14,10)))))</f>
        <v>0</v>
      </c>
      <c r="P14" s="168">
        <v>9</v>
      </c>
      <c r="Q14" s="55">
        <f>IF(AND(Q$1&lt;&gt;$F14,P14&gt;0)=TRUE,1,"")</f>
      </c>
      <c r="R14" s="56">
        <f>IF(P14="",0,(R$4*(101+(1000*LOG(P$4,10))-(1000*LOG(P14,10)))))</f>
        <v>468.97678529459415</v>
      </c>
      <c r="S14" s="175">
        <v>2</v>
      </c>
      <c r="T14" s="18">
        <f>IF(AND(T$1&lt;&gt;$F14,S14&gt;0)=TRUE,1,"")</f>
        <v>1</v>
      </c>
      <c r="U14" s="32">
        <f>IF(S14="",0,(U$4*(101+(1000*LOG(S$4,10))-(1000*LOG(S14,10)))))</f>
        <v>1277.0912590556813</v>
      </c>
      <c r="V14" s="168">
        <v>20</v>
      </c>
      <c r="W14" s="55">
        <f>IF(AND(W$1&lt;&gt;$F14,V14&gt;0)=TRUE,1,"")</f>
      </c>
      <c r="X14" s="56">
        <f>IF(V14="",0,(X$4*(101+(1000*LOG(V$4,10))-(1000*LOG(V14,10)))))</f>
        <v>318.48394421390617</v>
      </c>
      <c r="Y14" s="202">
        <v>13</v>
      </c>
      <c r="Z14" s="18">
        <f>IF(AND(Z$1&lt;&gt;$F14,Y14&gt;0)=TRUE,1,"")</f>
        <v>1</v>
      </c>
      <c r="AA14" s="32">
        <f>IF(Y14="",0,(AA$4*(101+(1000*LOG(Y$4,10))-(1000*LOG(Y14,10)))))</f>
        <v>708.5503053874666</v>
      </c>
      <c r="AB14" s="126">
        <v>10</v>
      </c>
      <c r="AC14" s="55">
        <f>IF(AND(AC$1&lt;&gt;$F14,AB14&gt;0)=TRUE,1,"")</f>
      </c>
      <c r="AD14" s="56">
        <f>IF(AB14="",0,(AD$4*(101+(1000*LOG(AB$4,10))-(1000*LOG(AB14,10)))))</f>
        <v>632.478917042255</v>
      </c>
      <c r="AF14" s="18">
        <f>IF(AND(AF$1&lt;&gt;$F14,AE14&gt;0)=TRUE,1,"")</f>
      </c>
      <c r="AG14" s="34">
        <f>IF(AE14="",0,(AG$4*(101+(1000*LOG(AE$4,10))-(1000*LOG(AE14,10)))))</f>
        <v>0</v>
      </c>
      <c r="AI14" s="55">
        <f>IF(AND(AI$1&lt;&gt;$F14,AH14&gt;0)=TRUE,1,"")</f>
      </c>
      <c r="AJ14" s="56">
        <f>IF(AH14="",0,(AJ$4*(101+(1000*LOG(AH$4,10))-(1000*LOG(AH14,10)))))</f>
        <v>0</v>
      </c>
      <c r="AK14" s="35">
        <v>15</v>
      </c>
      <c r="AL14" s="18">
        <f>IF(AND(AL$1&lt;&gt;$F14,AK14&gt;0)=TRUE,1,"")</f>
        <v>1</v>
      </c>
      <c r="AM14" s="34">
        <f>IF(AK14="",0,(AM$4*(101+(1000*LOG(AK$4,10))-(1000*LOG(AK14,10)))))</f>
        <v>887.7982199438571</v>
      </c>
      <c r="AO14" s="55">
        <f>IF(AND(AO$1&lt;&gt;$F14,AN14&gt;0)=TRUE,1,"")</f>
      </c>
      <c r="AP14" s="56">
        <f>IF(AN14="",0,(AP$4*(101+(1000*LOG(AN$4,10))-(1000*LOG(AN14,10)))))</f>
        <v>0</v>
      </c>
      <c r="AQ14" s="35">
        <v>4</v>
      </c>
      <c r="AR14" s="18">
        <f>IF(AND(AR$1&lt;&gt;$F14,AQ14&gt;0)=TRUE,1,"")</f>
        <v>1</v>
      </c>
      <c r="AS14" s="32">
        <f>IF(AQ14="",0,(AS$4*(101+(1000*LOG(AQ$4,10))-(1000*LOG(AQ14,10)))))</f>
        <v>1162.879716038781</v>
      </c>
      <c r="AT14" s="59">
        <v>26</v>
      </c>
      <c r="AU14" s="55">
        <f>IF(AND(AU$1&lt;&gt;$F14,AT14&gt;0)=TRUE,1,"")</f>
        <v>1</v>
      </c>
      <c r="AV14" s="56">
        <f>IF(AT14="",0,(AV$4*(101+(1000*LOG(AT$4,10))-(1000*LOG(AT14,10)))))</f>
        <v>598.0229269092947</v>
      </c>
      <c r="AW14" s="35"/>
      <c r="AX14" s="18">
        <f>IF(AND(AX$1&lt;&gt;$F14,AW14&gt;0)=TRUE,1,"")</f>
      </c>
      <c r="AY14" s="32">
        <f>IF(AW14="",0,(AY$4*(101+(1000*LOG(AW$4,10))-(1000*LOG(AW14,10)))))</f>
        <v>0</v>
      </c>
      <c r="AZ14" s="57">
        <v>14</v>
      </c>
      <c r="BA14" s="55">
        <f>IF(AND(BA$1&lt;&gt;$F14,AZ14&gt;0)=TRUE,1,"")</f>
      </c>
      <c r="BB14" s="56">
        <f>IF(AZ14="",0,(BB$4*(101+(1000*LOG(AZ$4,10))-(1000*LOG(AZ14,10)))))</f>
        <v>352.8119729937998</v>
      </c>
      <c r="BC14" s="33">
        <f>L14+O14+R14+U14+X14+AA14+AD14+AG14+AJ14+AM14+AP14+AS14+AV14+AY14+BB14</f>
        <v>7549.486732037863</v>
      </c>
      <c r="BD14" s="36">
        <f>BW14</f>
        <v>5178.7121855840105</v>
      </c>
      <c r="BE14" s="18" t="str">
        <f>IF(MAX(BA14,AX14,AU14,AR14,AO14,AL14,AI14,AF14,AC14,Z14,W14,T14,T14,Q14,N14,K14)&gt;0,"*","")</f>
        <v>*</v>
      </c>
      <c r="BF14" s="34">
        <f>IF(BE14="*",BD14*0.05,0)</f>
        <v>258.93560927920055</v>
      </c>
      <c r="BG14" s="37">
        <f>BD14+BF14</f>
        <v>5437.647794863211</v>
      </c>
      <c r="BH14" s="30">
        <f>L14</f>
        <v>1142.392685158225</v>
      </c>
      <c r="BI14" s="30">
        <f>O14</f>
        <v>0</v>
      </c>
      <c r="BJ14" s="30">
        <f>R14</f>
        <v>468.97678529459415</v>
      </c>
      <c r="BK14" s="30">
        <f>U14</f>
        <v>1277.0912590556813</v>
      </c>
      <c r="BL14" s="30">
        <f>X14</f>
        <v>318.48394421390617</v>
      </c>
      <c r="BM14" s="30">
        <f>AA14</f>
        <v>708.5503053874666</v>
      </c>
      <c r="BN14" s="30">
        <f>AD14</f>
        <v>632.478917042255</v>
      </c>
      <c r="BO14" s="30">
        <f>AG14</f>
        <v>0</v>
      </c>
      <c r="BP14" s="30">
        <f>AJ14</f>
        <v>0</v>
      </c>
      <c r="BQ14" s="30">
        <f>AM14</f>
        <v>887.7982199438571</v>
      </c>
      <c r="BR14" s="30">
        <f>AP14</f>
        <v>0</v>
      </c>
      <c r="BS14" s="30">
        <f>AS14</f>
        <v>1162.879716038781</v>
      </c>
      <c r="BT14" s="30">
        <f>AV14</f>
        <v>598.0229269092947</v>
      </c>
      <c r="BU14" s="30">
        <f>AY14</f>
        <v>0</v>
      </c>
      <c r="BV14" s="30">
        <f>BB14</f>
        <v>352.8119729937998</v>
      </c>
      <c r="BW14" s="38">
        <f>(LARGE(BH14:BV14,1))+(LARGE(BH14:BV14,2))+(LARGE(BH14:BV14,3))+(LARGE(BH14:BV14,4))+(LARGE(BH14:BV14,5))</f>
        <v>5178.7121855840105</v>
      </c>
    </row>
    <row r="15" spans="1:177" s="4" customFormat="1" ht="12.75" customHeight="1">
      <c r="A15" s="28">
        <v>10</v>
      </c>
      <c r="B15" s="29" t="s">
        <v>280</v>
      </c>
      <c r="C15" s="16" t="s">
        <v>90</v>
      </c>
      <c r="D15" s="120">
        <v>5</v>
      </c>
      <c r="E15" s="177" t="s">
        <v>46</v>
      </c>
      <c r="F15" s="31">
        <v>1</v>
      </c>
      <c r="G15" s="50" t="s">
        <v>290</v>
      </c>
      <c r="H15" s="17" t="s">
        <v>565</v>
      </c>
      <c r="I15" s="341">
        <f>BG15</f>
        <v>5361.101346082862</v>
      </c>
      <c r="J15" s="251"/>
      <c r="K15" s="55">
        <f>IF(AND(K$1&lt;&gt;$F15,J15&gt;0)=TRUE,1,"")</f>
      </c>
      <c r="L15" s="56">
        <f>IF(J15="",0,(L$4*(101+(1000*LOG(J$4,10))-(1000*LOG(J15,10)))))</f>
        <v>0</v>
      </c>
      <c r="M15" s="175">
        <v>2</v>
      </c>
      <c r="N15" s="18">
        <f>IF(AND(N$1&lt;&gt;$F15,M15&gt;0)=TRUE,1,"")</f>
      </c>
      <c r="O15" s="32">
        <f>IF(M15="",0,(O$4*(101+(1000*LOG(M$4,10))-(1000*LOG(M15,10)))))</f>
        <v>1101</v>
      </c>
      <c r="P15" s="168"/>
      <c r="Q15" s="55">
        <f>IF(AND(Q$1&lt;&gt;$F15,P15&gt;0)=TRUE,1,"")</f>
      </c>
      <c r="R15" s="56">
        <f>IF(P15="",0,(R$4*(101+(1000*LOG(P$4,10))-(1000*LOG(P15,10)))))</f>
        <v>0</v>
      </c>
      <c r="S15" s="175"/>
      <c r="T15" s="18">
        <f>IF(AND(T$1&lt;&gt;$F15,S15&gt;0)=TRUE,1,"")</f>
      </c>
      <c r="U15" s="32">
        <f>IF(S15="",0,(U$4*(101+(1000*LOG(S$4,10))-(1000*LOG(S15,10)))))</f>
        <v>0</v>
      </c>
      <c r="V15" s="168"/>
      <c r="W15" s="55">
        <f>IF(AND(W$1&lt;&gt;$F15,V15&gt;0)=TRUE,1,"")</f>
      </c>
      <c r="X15" s="56">
        <f>IF(V15="",0,(X$4*(101+(1000*LOG(V$4,10))-(1000*LOG(V15,10)))))</f>
        <v>0</v>
      </c>
      <c r="Y15" s="202"/>
      <c r="Z15" s="18">
        <f>IF(AND(Z$1&lt;&gt;$F15,Y15&gt;0)=TRUE,1,"")</f>
      </c>
      <c r="AA15" s="32">
        <f>IF(Y15="",0,(AA$4*(101+(1000*LOG(Y$4,10))-(1000*LOG(Y15,10)))))</f>
        <v>0</v>
      </c>
      <c r="AB15" s="126"/>
      <c r="AC15" s="55">
        <f>IF(AND(AC$1&lt;&gt;$F15,AB15&gt;0)=TRUE,1,"")</f>
      </c>
      <c r="AD15" s="56">
        <f>IF(AB15="",0,(AD$4*(101+(1000*LOG(AB$4,10))-(1000*LOG(AB15,10)))))</f>
        <v>0</v>
      </c>
      <c r="AE15" s="35"/>
      <c r="AF15" s="18">
        <f>IF(AND(AF$1&lt;&gt;$F15,AE15&gt;0)=TRUE,1,"")</f>
      </c>
      <c r="AG15" s="34">
        <f>IF(AE15="",0,(AG$4*(101+(1000*LOG(AE$4,10))-(1000*LOG(AE15,10)))))</f>
        <v>0</v>
      </c>
      <c r="AH15" s="59">
        <v>5</v>
      </c>
      <c r="AI15" s="55">
        <f>IF(AND(AI$1&lt;&gt;$F15,AH15&gt;0)=TRUE,1,"")</f>
        <v>1</v>
      </c>
      <c r="AJ15" s="56">
        <f>IF(AH15="",0,(AJ$4*(101+(1000*LOG(AH$4,10))-(1000*LOG(AH15,10)))))</f>
        <v>1166.8861408827954</v>
      </c>
      <c r="AK15" s="35"/>
      <c r="AL15" s="18">
        <f>IF(AND(AL$1&lt;&gt;$F15,AK15&gt;0)=TRUE,1,"")</f>
      </c>
      <c r="AM15" s="34">
        <f>IF(AK15="",0,(AM$4*(101+(1000*LOG(AK$4,10))-(1000*LOG(AK15,10)))))</f>
        <v>0</v>
      </c>
      <c r="AN15" s="59">
        <v>5</v>
      </c>
      <c r="AO15" s="55">
        <f>IF(AND(AO$1&lt;&gt;$F15,AN15&gt;0)=TRUE,1,"")</f>
        <v>1</v>
      </c>
      <c r="AP15" s="56">
        <f>IF(AN15="",0,(AP$4*(101+(1000*LOG(AN$4,10))-(1000*LOG(AN15,10)))))</f>
        <v>946.0980400142566</v>
      </c>
      <c r="AQ15" s="35"/>
      <c r="AR15" s="18">
        <f>IF(AND(AR$1&lt;&gt;$F15,AQ15&gt;0)=TRUE,1,"")</f>
      </c>
      <c r="AS15" s="32">
        <f>IF(AQ15="",0,(AS$4*(101+(1000*LOG(AQ$4,10))-(1000*LOG(AQ15,10)))))</f>
        <v>0</v>
      </c>
      <c r="AT15" s="59"/>
      <c r="AU15" s="55">
        <f>IF(AND(AU$1&lt;&gt;$F15,AT15&gt;0)=TRUE,1,"")</f>
      </c>
      <c r="AV15" s="56">
        <f>IF(AT15="",0,(AV$4*(101+(1000*LOG(AT$4,10))-(1000*LOG(AT15,10)))))</f>
        <v>0</v>
      </c>
      <c r="AW15" s="35">
        <v>8</v>
      </c>
      <c r="AX15" s="18">
        <f>IF(AND(AX$1&lt;&gt;$F15,AW15&gt;0)=TRUE,1,"")</f>
      </c>
      <c r="AY15" s="32">
        <f>IF(AW15="",0,(AY$4*(101+(1000*LOG(AW$4,10))-(1000*LOG(AW15,10)))))</f>
        <v>870.0078709437738</v>
      </c>
      <c r="AZ15" s="57">
        <v>3</v>
      </c>
      <c r="BA15" s="55">
        <f>IF(AND(BA$1&lt;&gt;$F15,AZ15&gt;0)=TRUE,1,"")</f>
        <v>1</v>
      </c>
      <c r="BB15" s="56">
        <f>IF(AZ15="",0,(BB$4*(101+(1000*LOG(AZ$4,10))-(1000*LOG(AZ15,10)))))</f>
        <v>1021.8187539523751</v>
      </c>
      <c r="BC15" s="33">
        <f>L15+O15+R15+U15+X15+AA15+AD15+AG15+AJ15+AM15+AP15+AS15+AV15+AY15+BB15</f>
        <v>5105.8108057932</v>
      </c>
      <c r="BD15" s="36">
        <f>BW15</f>
        <v>5105.810805793201</v>
      </c>
      <c r="BE15" s="18" t="str">
        <f>IF(MAX(BA15,AX15,AU15,AR15,AO15,AL15,AI15,AF15,AC15,Z15,W15,T15,T15,Q15,N15,K15)&gt;0,"*","")</f>
        <v>*</v>
      </c>
      <c r="BF15" s="34">
        <f>IF(BE15="*",BD15*0.05,0)</f>
        <v>255.29054028966007</v>
      </c>
      <c r="BG15" s="37">
        <f>BD15+BF15</f>
        <v>5361.101346082862</v>
      </c>
      <c r="BH15" s="30">
        <f>L15</f>
        <v>0</v>
      </c>
      <c r="BI15" s="30">
        <f>O15</f>
        <v>1101</v>
      </c>
      <c r="BJ15" s="30">
        <f>R15</f>
        <v>0</v>
      </c>
      <c r="BK15" s="30">
        <f>U15</f>
        <v>0</v>
      </c>
      <c r="BL15" s="30">
        <f>X15</f>
        <v>0</v>
      </c>
      <c r="BM15" s="30">
        <f>AA15</f>
        <v>0</v>
      </c>
      <c r="BN15" s="30">
        <f>AD15</f>
        <v>0</v>
      </c>
      <c r="BO15" s="30">
        <f>AG15</f>
        <v>0</v>
      </c>
      <c r="BP15" s="30">
        <f>AJ15</f>
        <v>1166.8861408827954</v>
      </c>
      <c r="BQ15" s="30">
        <f>AM15</f>
        <v>0</v>
      </c>
      <c r="BR15" s="30">
        <f>AP15</f>
        <v>946.0980400142566</v>
      </c>
      <c r="BS15" s="30">
        <f>AS15</f>
        <v>0</v>
      </c>
      <c r="BT15" s="30">
        <f>AV15</f>
        <v>0</v>
      </c>
      <c r="BU15" s="30">
        <f>AY15</f>
        <v>870.0078709437738</v>
      </c>
      <c r="BV15" s="30">
        <f>BB15</f>
        <v>1021.8187539523751</v>
      </c>
      <c r="BW15" s="38">
        <f>(LARGE(BH15:BV15,1))+(LARGE(BH15:BV15,2))+(LARGE(BH15:BV15,3))+(LARGE(BH15:BV15,4))+(LARGE(BH15:BV15,5))</f>
        <v>5105.810805793201</v>
      </c>
      <c r="BX15" s="42"/>
      <c r="BY15" s="35"/>
      <c r="BZ15" s="35"/>
      <c r="CA15" s="35"/>
      <c r="CB15" s="35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</row>
    <row r="16" spans="1:75" ht="12.75" customHeight="1">
      <c r="A16" s="28">
        <v>10</v>
      </c>
      <c r="B16" s="193" t="s">
        <v>419</v>
      </c>
      <c r="C16" s="194" t="s">
        <v>420</v>
      </c>
      <c r="D16" s="188">
        <v>3</v>
      </c>
      <c r="E16" s="189" t="s">
        <v>288</v>
      </c>
      <c r="F16" s="190">
        <v>3</v>
      </c>
      <c r="G16" s="191" t="s">
        <v>290</v>
      </c>
      <c r="H16" s="284" t="s">
        <v>5</v>
      </c>
      <c r="I16" s="342">
        <f>BG16</f>
        <v>5264.510072067786</v>
      </c>
      <c r="J16" s="251"/>
      <c r="L16" s="56">
        <f>IF(J16="",0,(L$4*(101+(1000*LOG(J$4,10))-(1000*LOG(J16,10)))))</f>
        <v>0</v>
      </c>
      <c r="M16" s="175"/>
      <c r="N16" s="18">
        <f>IF(AND(N$1&lt;&gt;$F16,M16&gt;0)=TRUE,1,"")</f>
      </c>
      <c r="O16" s="32">
        <f>IF(M16="",0,(O$4*(101+(1000*LOG(M$4,10))-(1000*LOG(M16,10)))))</f>
        <v>0</v>
      </c>
      <c r="Q16" s="55">
        <f>IF(AND(Q$1&lt;&gt;$F16,P16&gt;0)=TRUE,1,"")</f>
      </c>
      <c r="R16" s="56">
        <f>IF(P16="",0,(R$4*(101+(1000*LOG(P$4,10))-(1000*LOG(P16,10)))))</f>
        <v>0</v>
      </c>
      <c r="S16" s="175"/>
      <c r="T16" s="18">
        <f>IF(AND(T$1&lt;&gt;$F16,S16&gt;0)=TRUE,1,"")</f>
      </c>
      <c r="U16" s="32">
        <f>IF(S16="",0,(U$4*(101+(1000*LOG(S$4,10))-(1000*LOG(S16,10)))))</f>
        <v>0</v>
      </c>
      <c r="W16" s="55">
        <f>IF(AND(W$1&lt;&gt;$F16,V16&gt;0)=TRUE,1,"")</f>
      </c>
      <c r="X16" s="56">
        <f>IF(V16="",0,(X$4*(101+(1000*LOG(V$4,10))-(1000*LOG(V16,10)))))</f>
        <v>0</v>
      </c>
      <c r="Z16" s="18">
        <f>IF(AND(Z$1&lt;&gt;$F16,Y16&gt;0)=TRUE,1,"")</f>
      </c>
      <c r="AA16" s="32">
        <f>IF(Y16="",0,(AA$4*(101+(1000*LOG(Y$4,10))-(1000*LOG(Y16,10)))))</f>
        <v>0</v>
      </c>
      <c r="AB16" s="126"/>
      <c r="AC16" s="55">
        <f>IF(AND(AC$1&lt;&gt;$F16,AB16&gt;0)=TRUE,1,"")</f>
      </c>
      <c r="AD16" s="56">
        <f>IF(AB16="",0,(AD$4*(101+(1000*LOG(AB$4,10))-(1000*LOG(AB16,10)))))</f>
        <v>0</v>
      </c>
      <c r="AF16" s="18">
        <f>IF(AND(AF$1&lt;&gt;$F16,AE16&gt;0)=TRUE,1,"")</f>
      </c>
      <c r="AG16" s="34">
        <f>IF(AE16="",0,(AG$4*(101+(1000*LOG(AE$4,10))-(1000*LOG(AE16,10)))))</f>
        <v>0</v>
      </c>
      <c r="AI16" s="55">
        <f>IF(AND(AI$1&lt;&gt;$F16,AH16&gt;0)=TRUE,1,"")</f>
      </c>
      <c r="AJ16" s="56">
        <f>IF(AH16="",0,(AJ$4*(101+(1000*LOG(AH$4,10))-(1000*LOG(AH16,10)))))</f>
        <v>0</v>
      </c>
      <c r="AK16" s="35">
        <v>5</v>
      </c>
      <c r="AL16" s="18">
        <f>IF(AND(AL$1&lt;&gt;$F16,AK16&gt;0)=TRUE,1,"")</f>
        <v>1</v>
      </c>
      <c r="AM16" s="34">
        <f>IF(AK16="",0,(AM$4*(101+(1000*LOG(AK$4,10))-(1000*LOG(AK16,10)))))</f>
        <v>1484.199788343435</v>
      </c>
      <c r="AO16" s="55">
        <f>IF(AND(AO$1&lt;&gt;$F16,AN16&gt;0)=TRUE,1,"")</f>
      </c>
      <c r="AP16" s="56">
        <f>IF(AN16="",0,(AP$4*(101+(1000*LOG(AN$4,10))-(1000*LOG(AN16,10)))))</f>
        <v>0</v>
      </c>
      <c r="AQ16" s="35">
        <v>1</v>
      </c>
      <c r="AR16" s="18">
        <f>IF(AND(AR$1&lt;&gt;$F16,AQ16&gt;0)=TRUE,1,"")</f>
      </c>
      <c r="AS16" s="32">
        <f>IF(AQ16="",0,(AS$4*(101+(1000*LOG(AQ$4,10))-(1000*LOG(AQ16,10)))))</f>
        <v>1915.4547051987338</v>
      </c>
      <c r="AT16" s="59">
        <v>4</v>
      </c>
      <c r="AU16" s="55">
        <f>IF(AND(AU$1&lt;&gt;$F16,AT16&gt;0)=TRUE,1,"")</f>
      </c>
      <c r="AV16" s="56">
        <f>IF(AT16="",0,(AV$4*(101+(1000*LOG(AT$4,10))-(1000*LOG(AT16,10)))))</f>
        <v>1614.1646227128645</v>
      </c>
      <c r="AW16" s="35"/>
      <c r="AX16" s="18">
        <f>IF(AND(AX$1&lt;&gt;$F16,AW16&gt;0)=TRUE,1,"")</f>
      </c>
      <c r="AY16" s="32">
        <f>IF(AW16="",0,(AY$4*(101+(1000*LOG(AW$4,10))-(1000*LOG(AW16,10)))))</f>
        <v>0</v>
      </c>
      <c r="BA16" s="55">
        <f>IF(AND(BA$1&lt;&gt;$F16,AZ16&gt;0)=TRUE,1,"")</f>
      </c>
      <c r="BB16" s="56">
        <f>IF(AZ16="",0,(BB$4*(101+(1000*LOG(AZ$4,10))-(1000*LOG(AZ16,10)))))</f>
        <v>0</v>
      </c>
      <c r="BC16" s="33">
        <f>L16+O16+R16+U16+X16+AA16+AD16+AG16+AJ16+AM16+AP16+AS16+AV16+AY16+BB16</f>
        <v>5013.819116255034</v>
      </c>
      <c r="BD16" s="36">
        <f>BW16</f>
        <v>5013.819116255034</v>
      </c>
      <c r="BE16" s="18" t="str">
        <f>IF(MAX(BA16,AX16,AU16,AR16,AO16,AL16,AI16,AF16,AC16,Z16,W16,T16,T16,Q16,N16,K16)&gt;0,"*","")</f>
        <v>*</v>
      </c>
      <c r="BF16" s="34">
        <f>IF(BE16="*",BD16*0.05,0)</f>
        <v>250.6909558127517</v>
      </c>
      <c r="BG16" s="37">
        <f>BD16+BF16</f>
        <v>5264.510072067786</v>
      </c>
      <c r="BH16" s="30">
        <f>L16</f>
        <v>0</v>
      </c>
      <c r="BI16" s="30">
        <f>O16</f>
        <v>0</v>
      </c>
      <c r="BJ16" s="30">
        <f>R16</f>
        <v>0</v>
      </c>
      <c r="BK16" s="30">
        <f>U16</f>
        <v>0</v>
      </c>
      <c r="BL16" s="30">
        <f>X16</f>
        <v>0</v>
      </c>
      <c r="BM16" s="30">
        <f>AA16</f>
        <v>0</v>
      </c>
      <c r="BN16" s="30">
        <f>AD16</f>
        <v>0</v>
      </c>
      <c r="BO16" s="30">
        <f>AG16</f>
        <v>0</v>
      </c>
      <c r="BP16" s="30">
        <f>AJ16</f>
        <v>0</v>
      </c>
      <c r="BQ16" s="30">
        <f>AM16</f>
        <v>1484.199788343435</v>
      </c>
      <c r="BR16" s="30">
        <f>AP16</f>
        <v>0</v>
      </c>
      <c r="BS16" s="30">
        <f>AS16</f>
        <v>1915.4547051987338</v>
      </c>
      <c r="BT16" s="30">
        <f>AV16</f>
        <v>1614.1646227128645</v>
      </c>
      <c r="BU16" s="30">
        <f>AY16</f>
        <v>0</v>
      </c>
      <c r="BV16" s="30">
        <f>BB16</f>
        <v>0</v>
      </c>
      <c r="BW16" s="38">
        <f>(LARGE(BH16:BV16,1))+(LARGE(BH16:BV16,2))+(LARGE(BH16:BV16,3))+(LARGE(BH16:BV16,4))+(LARGE(BH16:BV16,5))</f>
        <v>5013.819116255034</v>
      </c>
    </row>
    <row r="17" spans="1:75" ht="12.75" customHeight="1">
      <c r="A17" s="28">
        <v>11</v>
      </c>
      <c r="B17" s="29" t="s">
        <v>281</v>
      </c>
      <c r="C17" s="16" t="s">
        <v>39</v>
      </c>
      <c r="D17" s="120">
        <v>5</v>
      </c>
      <c r="E17" s="177" t="s">
        <v>46</v>
      </c>
      <c r="F17" s="31">
        <v>1</v>
      </c>
      <c r="G17" s="50" t="s">
        <v>290</v>
      </c>
      <c r="H17" s="17" t="s">
        <v>565</v>
      </c>
      <c r="I17" s="341">
        <f>BG17</f>
        <v>5119.4774013984925</v>
      </c>
      <c r="J17" s="251"/>
      <c r="K17" s="55">
        <f>IF(AND(K$1&lt;&gt;$F17,J17&gt;0)=TRUE,1,"")</f>
      </c>
      <c r="L17" s="56">
        <f>IF(J17="",0,(L$4*(101+(1000*LOG(J$4,10))-(1000*LOG(J17,10)))))</f>
        <v>0</v>
      </c>
      <c r="M17" s="175">
        <v>3</v>
      </c>
      <c r="N17" s="18">
        <f>IF(AND(N$1&lt;&gt;$F17,M17&gt;0)=TRUE,1,"")</f>
      </c>
      <c r="O17" s="32">
        <f>IF(M17="",0,(O$4*(101+(1000*LOG(M$4,10))-(1000*LOG(M17,10)))))</f>
        <v>924.9087409443187</v>
      </c>
      <c r="Q17" s="55">
        <f>IF(AND(Q$1&lt;&gt;$F17,P17&gt;0)=TRUE,1,"")</f>
      </c>
      <c r="R17" s="56">
        <f>IF(P17="",0,(R$4*(101+(1000*LOG(P$4,10))-(1000*LOG(P17,10)))))</f>
        <v>0</v>
      </c>
      <c r="S17" s="175"/>
      <c r="T17" s="18">
        <f>IF(AND(T$1&lt;&gt;$F17,S17&gt;0)=TRUE,1,"")</f>
      </c>
      <c r="U17" s="32">
        <f>IF(S17="",0,(U$4*(101+(1000*LOG(S$4,10))-(1000*LOG(S17,10)))))</f>
        <v>0</v>
      </c>
      <c r="W17" s="55">
        <f>IF(AND(W$1&lt;&gt;$F17,V17&gt;0)=TRUE,1,"")</f>
      </c>
      <c r="X17" s="56">
        <f>IF(V17="",0,(X$4*(101+(1000*LOG(V$4,10))-(1000*LOG(V17,10)))))</f>
        <v>0</v>
      </c>
      <c r="Z17" s="18">
        <f>IF(AND(Z$1&lt;&gt;$F17,Y17&gt;0)=TRUE,1,"")</f>
      </c>
      <c r="AA17" s="32">
        <f>IF(Y17="",0,(AA$4*(101+(1000*LOG(Y$4,10))-(1000*LOG(Y17,10)))))</f>
        <v>0</v>
      </c>
      <c r="AB17" s="126">
        <v>9</v>
      </c>
      <c r="AC17" s="55">
        <f>IF(AND(AC$1&lt;&gt;$F17,AB17&gt;0)=TRUE,1,"")</f>
        <v>1</v>
      </c>
      <c r="AD17" s="56">
        <f>IF(AB17="",0,(AD$4*(101+(1000*LOG(AB$4,10))-(1000*LOG(AB17,10)))))</f>
        <v>678.2364076029302</v>
      </c>
      <c r="AF17" s="18">
        <f>IF(AND(AF$1&lt;&gt;$F17,AE17&gt;0)=TRUE,1,"")</f>
      </c>
      <c r="AG17" s="34">
        <f>IF(AE17="",0,(AG$4*(101+(1000*LOG(AE$4,10))-(1000*LOG(AE17,10)))))</f>
        <v>0</v>
      </c>
      <c r="AI17" s="55">
        <f>IF(AND(AI$1&lt;&gt;$F17,AH17&gt;0)=TRUE,1,"")</f>
      </c>
      <c r="AJ17" s="56">
        <f>IF(AH17="",0,(AJ$4*(101+(1000*LOG(AH$4,10))-(1000*LOG(AH17,10)))))</f>
        <v>0</v>
      </c>
      <c r="AK17" s="35">
        <v>7</v>
      </c>
      <c r="AL17" s="18">
        <f>IF(AND(AL$1&lt;&gt;$F17,AK17&gt;0)=TRUE,1,"")</f>
      </c>
      <c r="AM17" s="34">
        <f>IF(AK17="",0,(AM$4*(101+(1000*LOG(AK$4,10))-(1000*LOG(AK17,10)))))</f>
        <v>1301.5397437456375</v>
      </c>
      <c r="AN17" s="59">
        <v>7</v>
      </c>
      <c r="AO17" s="55">
        <f>IF(AND(AO$1&lt;&gt;$F17,AN17&gt;0)=TRUE,1,"")</f>
        <v>1</v>
      </c>
      <c r="AP17" s="56">
        <f>IF(AN17="",0,(AP$4*(101+(1000*LOG(AN$4,10))-(1000*LOG(AN17,10)))))</f>
        <v>799.9700043360186</v>
      </c>
      <c r="AQ17" s="35"/>
      <c r="AR17" s="18">
        <f>IF(AND(AR$1&lt;&gt;$F17,AQ17&gt;0)=TRUE,1,"")</f>
      </c>
      <c r="AS17" s="32">
        <f>IF(AQ17="",0,(AS$4*(101+(1000*LOG(AQ$4,10))-(1000*LOG(AQ17,10)))))</f>
        <v>0</v>
      </c>
      <c r="AU17" s="55">
        <f>IF(AND(AU$1&lt;&gt;$F17,AT17&gt;0)=TRUE,1,"")</f>
      </c>
      <c r="AV17" s="56">
        <f>IF(AT17="",0,(AV$4*(101+(1000*LOG(AT$4,10))-(1000*LOG(AT17,10)))))</f>
        <v>0</v>
      </c>
      <c r="AW17" s="35">
        <v>4</v>
      </c>
      <c r="AX17" s="18">
        <f>IF(AND(AX$1&lt;&gt;$F17,AW17&gt;0)=TRUE,1,"")</f>
      </c>
      <c r="AY17" s="32">
        <f>IF(AW17="",0,(AY$4*(101+(1000*LOG(AW$4,10))-(1000*LOG(AW17,10)))))</f>
        <v>1171.037866607755</v>
      </c>
      <c r="BA17" s="55">
        <f>IF(AND(BA$1&lt;&gt;$F17,AZ17&gt;0)=TRUE,1,"")</f>
      </c>
      <c r="BB17" s="56">
        <f>IF(AZ17="",0,(BB$4*(101+(1000*LOG(AZ$4,10))-(1000*LOG(AZ17,10)))))</f>
        <v>0</v>
      </c>
      <c r="BC17" s="33">
        <f>L17+O17+R17+U17+X17+AA17+AD17+AG17+AJ17+AM17+AP17+AS17+AV17+AY17+BB17</f>
        <v>4875.6927632366605</v>
      </c>
      <c r="BD17" s="36">
        <f>BW17</f>
        <v>4875.69276323666</v>
      </c>
      <c r="BE17" s="18" t="str">
        <f>IF(MAX(BA17,AX17,AU17,AR17,AO17,AL17,AI17,AF17,AC17,Z17,W17,T17,T17,Q17,N17,K17)&gt;0,"*","")</f>
        <v>*</v>
      </c>
      <c r="BF17" s="34">
        <f>IF(BE17="*",BD17*0.05,0)</f>
        <v>243.784638161833</v>
      </c>
      <c r="BG17" s="37">
        <f>BD17+BF17</f>
        <v>5119.4774013984925</v>
      </c>
      <c r="BH17" s="30">
        <f>L17</f>
        <v>0</v>
      </c>
      <c r="BI17" s="30">
        <f>O17</f>
        <v>924.9087409443187</v>
      </c>
      <c r="BJ17" s="30">
        <f>R17</f>
        <v>0</v>
      </c>
      <c r="BK17" s="30">
        <f>U17</f>
        <v>0</v>
      </c>
      <c r="BL17" s="30">
        <f>X17</f>
        <v>0</v>
      </c>
      <c r="BM17" s="30">
        <f>AA17</f>
        <v>0</v>
      </c>
      <c r="BN17" s="30">
        <f>AD17</f>
        <v>678.2364076029302</v>
      </c>
      <c r="BO17" s="30">
        <f>AG17</f>
        <v>0</v>
      </c>
      <c r="BP17" s="30">
        <f>AJ17</f>
        <v>0</v>
      </c>
      <c r="BQ17" s="30">
        <f>AM17</f>
        <v>1301.5397437456375</v>
      </c>
      <c r="BR17" s="30">
        <f>AP17</f>
        <v>799.9700043360186</v>
      </c>
      <c r="BS17" s="30">
        <f>AS17</f>
        <v>0</v>
      </c>
      <c r="BT17" s="30">
        <f>AV17</f>
        <v>0</v>
      </c>
      <c r="BU17" s="30">
        <f>AY17</f>
        <v>1171.037866607755</v>
      </c>
      <c r="BV17" s="30">
        <f>BB17</f>
        <v>0</v>
      </c>
      <c r="BW17" s="38">
        <f>(LARGE(BH17:BV17,1))+(LARGE(BH17:BV17,2))+(LARGE(BH17:BV17,3))+(LARGE(BH17:BV17,4))+(LARGE(BH17:BV17,5))</f>
        <v>4875.69276323666</v>
      </c>
    </row>
    <row r="18" spans="1:75" ht="12.75" customHeight="1">
      <c r="A18" s="28">
        <v>12</v>
      </c>
      <c r="B18" s="29" t="s">
        <v>229</v>
      </c>
      <c r="C18" s="16" t="s">
        <v>228</v>
      </c>
      <c r="D18" s="120">
        <v>6</v>
      </c>
      <c r="E18" s="177" t="s">
        <v>158</v>
      </c>
      <c r="F18" s="31">
        <v>2</v>
      </c>
      <c r="G18" s="50" t="s">
        <v>290</v>
      </c>
      <c r="H18" s="17" t="s">
        <v>565</v>
      </c>
      <c r="I18" s="341">
        <f>BG18</f>
        <v>4749.402906567085</v>
      </c>
      <c r="J18" s="251"/>
      <c r="L18" s="56">
        <f>IF(J18="",0,(L$4*(101+(1000*LOG(J$4,10))-(1000*LOG(J18,10)))))</f>
        <v>0</v>
      </c>
      <c r="M18" s="175"/>
      <c r="N18" s="18">
        <f>IF(AND(N$1&lt;&gt;$F18,M18&gt;0)=TRUE,1,"")</f>
      </c>
      <c r="O18" s="32">
        <f>IF(M18="",0,(O$4*(101+(1000*LOG(M$4,10))-(1000*LOG(M18,10)))))</f>
        <v>0</v>
      </c>
      <c r="Q18" s="55">
        <f>IF(AND(Q$1&lt;&gt;$F18,P18&gt;0)=TRUE,1,"")</f>
      </c>
      <c r="R18" s="56">
        <f>IF(P18="",0,(R$4*(101+(1000*LOG(P$4,10))-(1000*LOG(P18,10)))))</f>
        <v>0</v>
      </c>
      <c r="S18" s="175">
        <v>9</v>
      </c>
      <c r="T18" s="18">
        <f>IF(AND(T$1&lt;&gt;$F18,S18&gt;0)=TRUE,1,"")</f>
        <v>1</v>
      </c>
      <c r="U18" s="32">
        <f>IF(S18="",0,(U$4*(101+(1000*LOG(S$4,10))-(1000*LOG(S18,10)))))</f>
        <v>623.8787452803375</v>
      </c>
      <c r="V18" s="168">
        <v>8</v>
      </c>
      <c r="W18" s="55">
        <f>IF(AND(W$1&lt;&gt;$F18,V18&gt;0)=TRUE,1,"")</f>
      </c>
      <c r="X18" s="56">
        <f>IF(V18="",0,(X$4*(101+(1000*LOG(V$4,10))-(1000*LOG(V18,10)))))</f>
        <v>716.4239528859438</v>
      </c>
      <c r="Y18" s="202">
        <v>7</v>
      </c>
      <c r="Z18" s="18">
        <f>IF(AND(Z$1&lt;&gt;$F18,Y18&gt;0)=TRUE,1,"")</f>
        <v>1</v>
      </c>
      <c r="AA18" s="32">
        <f>IF(Y18="",0,(AA$4*(101+(1000*LOG(Y$4,10))-(1000*LOG(Y18,10)))))</f>
        <v>1044.6069457531914</v>
      </c>
      <c r="AB18" s="126">
        <v>6</v>
      </c>
      <c r="AC18" s="55">
        <f>IF(AND(AC$1&lt;&gt;$F18,AB18&gt;0)=TRUE,1,"")</f>
      </c>
      <c r="AD18" s="56">
        <f>IF(AB18="",0,(AD$4*(101+(1000*LOG(AB$4,10))-(1000*LOG(AB18,10)))))</f>
        <v>854.3276666586115</v>
      </c>
      <c r="AF18" s="18">
        <f>IF(AND(AF$1&lt;&gt;$F18,AE18&gt;0)=TRUE,1,"")</f>
      </c>
      <c r="AG18" s="34">
        <f>IF(AE18="",0,(AG$4*(101+(1000*LOG(AE$4,10))-(1000*LOG(AE18,10)))))</f>
        <v>0</v>
      </c>
      <c r="AI18" s="55">
        <f>IF(AND(AI$1&lt;&gt;$F18,AH18&gt;0)=TRUE,1,"")</f>
      </c>
      <c r="AJ18" s="56">
        <f>IF(AH18="",0,(AJ$4*(101+(1000*LOG(AH$4,10))-(1000*LOG(AH18,10)))))</f>
        <v>0</v>
      </c>
      <c r="AK18" s="35">
        <v>10</v>
      </c>
      <c r="AL18" s="18">
        <f>IF(AND(AL$1&lt;&gt;$F18,AK18&gt;0)=TRUE,1,"")</f>
        <v>1</v>
      </c>
      <c r="AM18" s="34">
        <f>IF(AK18="",0,(AM$4*(101+(1000*LOG(AK$4,10))-(1000*LOG(AK18,10)))))</f>
        <v>1107.9122937634586</v>
      </c>
      <c r="AO18" s="55">
        <f>IF(AND(AO$1&lt;&gt;$F18,AN18&gt;0)=TRUE,1,"")</f>
      </c>
      <c r="AP18" s="56">
        <f>IF(AN18="",0,(AP$4*(101+(1000*LOG(AN$4,10))-(1000*LOG(AN18,10)))))</f>
        <v>0</v>
      </c>
      <c r="AQ18" s="35"/>
      <c r="AR18" s="18">
        <f>IF(AND(AR$1&lt;&gt;$F18,AQ18&gt;0)=TRUE,1,"")</f>
      </c>
      <c r="AS18" s="32">
        <f>IF(AQ18="",0,(AS$4*(101+(1000*LOG(AQ$4,10))-(1000*LOG(AQ18,10)))))</f>
        <v>0</v>
      </c>
      <c r="AU18" s="55">
        <f>IF(AND(AU$1&lt;&gt;$F18,AT18&gt;0)=TRUE,1,"")</f>
      </c>
      <c r="AV18" s="56">
        <f>IF(AT18="",0,(AV$4*(101+(1000*LOG(AT$4,10))-(1000*LOG(AT18,10)))))</f>
        <v>0</v>
      </c>
      <c r="AW18" s="35"/>
      <c r="AX18" s="18">
        <f>IF(AND(AX$1&lt;&gt;$F18,AW18&gt;0)=TRUE,1,"")</f>
      </c>
      <c r="AY18" s="32">
        <f>IF(AW18="",0,(AY$4*(101+(1000*LOG(AW$4,10))-(1000*LOG(AW18,10)))))</f>
        <v>0</v>
      </c>
      <c r="AZ18" s="57">
        <v>5</v>
      </c>
      <c r="BA18" s="55">
        <f>IF(AND(BA$1&lt;&gt;$F18,AZ18&gt;0)=TRUE,1,"")</f>
      </c>
      <c r="BB18" s="56">
        <f>IF(AZ18="",0,(BB$4*(101+(1000*LOG(AZ$4,10))-(1000*LOG(AZ18,10)))))</f>
        <v>799.9700043360187</v>
      </c>
      <c r="BC18" s="33">
        <f>L18+O18+R18+U18+X18+AA18+AD18+AG18+AJ18+AM18+AP18+AS18+AV18+AY18+BB18</f>
        <v>5147.119608677562</v>
      </c>
      <c r="BD18" s="36">
        <f>BW18</f>
        <v>4523.240863397224</v>
      </c>
      <c r="BE18" s="18" t="str">
        <f>IF(MAX(BA18,AX18,AU18,AR18,AO18,AL18,AI18,AF18,AC18,Z18,W18,T18,T18,Q18,N18,K18)&gt;0,"*","")</f>
        <v>*</v>
      </c>
      <c r="BF18" s="34">
        <f>IF(BE18="*",BD18*0.05,0)</f>
        <v>226.1620431698612</v>
      </c>
      <c r="BG18" s="37">
        <f>BD18+BF18</f>
        <v>4749.402906567085</v>
      </c>
      <c r="BH18" s="30">
        <f>L18</f>
        <v>0</v>
      </c>
      <c r="BI18" s="30">
        <f>O18</f>
        <v>0</v>
      </c>
      <c r="BJ18" s="30">
        <f>R18</f>
        <v>0</v>
      </c>
      <c r="BK18" s="30">
        <f>U18</f>
        <v>623.8787452803375</v>
      </c>
      <c r="BL18" s="30">
        <f>X18</f>
        <v>716.4239528859438</v>
      </c>
      <c r="BM18" s="30">
        <f>AA18</f>
        <v>1044.6069457531914</v>
      </c>
      <c r="BN18" s="30">
        <f>AD18</f>
        <v>854.3276666586115</v>
      </c>
      <c r="BO18" s="30">
        <f>AG18</f>
        <v>0</v>
      </c>
      <c r="BP18" s="30">
        <f>AJ18</f>
        <v>0</v>
      </c>
      <c r="BQ18" s="30">
        <f>AM18</f>
        <v>1107.9122937634586</v>
      </c>
      <c r="BR18" s="30">
        <f>AP18</f>
        <v>0</v>
      </c>
      <c r="BS18" s="30">
        <f>AS18</f>
        <v>0</v>
      </c>
      <c r="BT18" s="30">
        <f>AV18</f>
        <v>0</v>
      </c>
      <c r="BU18" s="30">
        <f>AY18</f>
        <v>0</v>
      </c>
      <c r="BV18" s="30">
        <f>BB18</f>
        <v>799.9700043360187</v>
      </c>
      <c r="BW18" s="38">
        <f>(LARGE(BH18:BV18,1))+(LARGE(BH18:BV18,2))+(LARGE(BH18:BV18,3))+(LARGE(BH18:BV18,4))+(LARGE(BH18:BV18,5))</f>
        <v>4523.240863397224</v>
      </c>
    </row>
    <row r="19" spans="1:177" s="4" customFormat="1" ht="12.75" customHeight="1">
      <c r="A19" s="28">
        <v>12</v>
      </c>
      <c r="B19" s="193" t="s">
        <v>342</v>
      </c>
      <c r="C19" s="194" t="s">
        <v>343</v>
      </c>
      <c r="D19" s="188">
        <v>5</v>
      </c>
      <c r="E19" s="189" t="s">
        <v>344</v>
      </c>
      <c r="F19" s="190">
        <v>3</v>
      </c>
      <c r="G19" s="191" t="s">
        <v>290</v>
      </c>
      <c r="H19" s="192" t="s">
        <v>565</v>
      </c>
      <c r="I19" s="342">
        <f>BG19</f>
        <v>3952.0471703532885</v>
      </c>
      <c r="J19" s="251"/>
      <c r="K19" s="55"/>
      <c r="L19" s="56">
        <f>IF(J19="",0,(L$4*(101+(1000*LOG(J$4,10))-(1000*LOG(J19,10)))))</f>
        <v>0</v>
      </c>
      <c r="M19" s="175"/>
      <c r="N19" s="18">
        <f>IF(AND(N$1&lt;&gt;$F19,M19&gt;0)=TRUE,1,"")</f>
      </c>
      <c r="O19" s="32">
        <f>IF(M19="",0,(O$4*(101+(1000*LOG(M$4,10))-(1000*LOG(M19,10)))))</f>
        <v>0</v>
      </c>
      <c r="P19" s="168"/>
      <c r="Q19" s="55">
        <f>IF(AND(Q$1&lt;&gt;$F19,P19&gt;0)=TRUE,1,"")</f>
      </c>
      <c r="R19" s="56">
        <f>IF(P19="",0,(R$4*(101+(1000*LOG(P$4,10))-(1000*LOG(P19,10)))))</f>
        <v>0</v>
      </c>
      <c r="S19" s="175">
        <v>8</v>
      </c>
      <c r="T19" s="18">
        <f>IF(AND(T$1&lt;&gt;$F19,S19&gt;0)=TRUE,1,"")</f>
      </c>
      <c r="U19" s="32">
        <f>IF(S19="",0,(U$4*(101+(1000*LOG(S$4,10))-(1000*LOG(S19,10)))))</f>
        <v>675.031267727719</v>
      </c>
      <c r="V19" s="168"/>
      <c r="W19" s="55">
        <f>IF(AND(W$1&lt;&gt;$F19,V19&gt;0)=TRUE,1,"")</f>
      </c>
      <c r="X19" s="56">
        <f>IF(V19="",0,(X$4*(101+(1000*LOG(V$4,10))-(1000*LOG(V19,10)))))</f>
        <v>0</v>
      </c>
      <c r="Y19" s="202"/>
      <c r="Z19" s="18">
        <f>IF(AND(Z$1&lt;&gt;$F19,Y19&gt;0)=TRUE,1,"")</f>
      </c>
      <c r="AA19" s="32">
        <f>IF(Y19="",0,(AA$4*(101+(1000*LOG(Y$4,10))-(1000*LOG(Y19,10)))))</f>
        <v>0</v>
      </c>
      <c r="AB19" s="126"/>
      <c r="AC19" s="55">
        <f>IF(AND(AC$1&lt;&gt;$F19,AB19&gt;0)=TRUE,1,"")</f>
      </c>
      <c r="AD19" s="56">
        <f>IF(AB19="",0,(AD$4*(101+(1000*LOG(AB$4,10))-(1000*LOG(AB19,10)))))</f>
        <v>0</v>
      </c>
      <c r="AE19" s="35"/>
      <c r="AF19" s="18">
        <f>IF(AND(AF$1&lt;&gt;$F19,AE19&gt;0)=TRUE,1,"")</f>
      </c>
      <c r="AG19" s="34">
        <f>IF(AE19="",0,(AG$4*(101+(1000*LOG(AE$4,10))-(1000*LOG(AE19,10)))))</f>
        <v>0</v>
      </c>
      <c r="AH19" s="59"/>
      <c r="AI19" s="55">
        <f>IF(AND(AI$1&lt;&gt;$F19,AH19&gt;0)=TRUE,1,"")</f>
      </c>
      <c r="AJ19" s="56">
        <f>IF(AH19="",0,(AJ$4*(101+(1000*LOG(AH$4,10))-(1000*LOG(AH19,10)))))</f>
        <v>0</v>
      </c>
      <c r="AK19" s="35">
        <v>22</v>
      </c>
      <c r="AL19" s="18">
        <f>IF(AND(AL$1&lt;&gt;$F19,AK19&gt;0)=TRUE,1,"")</f>
        <v>1</v>
      </c>
      <c r="AM19" s="34">
        <f>IF(AK19="",0,(AM$4*(101+(1000*LOG(AK$4,10))-(1000*LOG(AK19,10)))))</f>
        <v>679.8839427357009</v>
      </c>
      <c r="AN19" s="59"/>
      <c r="AO19" s="55">
        <f>IF(AND(AO$1&lt;&gt;$F19,AN19&gt;0)=TRUE,1,"")</f>
      </c>
      <c r="AP19" s="56">
        <f>IF(AN19="",0,(AP$4*(101+(1000*LOG(AN$4,10))-(1000*LOG(AN19,10)))))</f>
        <v>0</v>
      </c>
      <c r="AQ19" s="35">
        <v>5</v>
      </c>
      <c r="AR19" s="18">
        <f>IF(AND(AR$1&lt;&gt;$F19,AQ19&gt;0)=TRUE,1,"")</f>
      </c>
      <c r="AS19" s="32">
        <f>IF(AQ19="",0,(AS$4*(101+(1000*LOG(AQ$4,10))-(1000*LOG(AQ19,10)))))</f>
        <v>1041.7421997787105</v>
      </c>
      <c r="AT19" s="59">
        <v>13</v>
      </c>
      <c r="AU19" s="55">
        <f>IF(AND(AU$1&lt;&gt;$F19,AT19&gt;0)=TRUE,1,"")</f>
      </c>
      <c r="AV19" s="56">
        <f>IF(AT19="",0,(AV$4*(101+(1000*LOG(AT$4,10))-(1000*LOG(AT19,10)))))</f>
        <v>974.3104214892713</v>
      </c>
      <c r="AW19" s="35">
        <v>24</v>
      </c>
      <c r="AX19" s="18">
        <f>IF(AND(AX$1&lt;&gt;$F19,AW19&gt;0)=TRUE,1,"")</f>
        <v>1</v>
      </c>
      <c r="AY19" s="32">
        <f>IF(AW19="",0,(AY$4*(101+(1000*LOG(AW$4,10))-(1000*LOG(AW19,10)))))</f>
        <v>392.8866162241113</v>
      </c>
      <c r="AZ19" s="57"/>
      <c r="BA19" s="55">
        <f>IF(AND(BA$1&lt;&gt;$F19,AZ19&gt;0)=TRUE,1,"")</f>
      </c>
      <c r="BB19" s="56">
        <f>IF(AZ19="",0,(BB$4*(101+(1000*LOG(AZ$4,10))-(1000*LOG(AZ19,10)))))</f>
        <v>0</v>
      </c>
      <c r="BC19" s="33">
        <f>L19+O19+R19+U19+X19+AA19+AD19+AG19+AJ19+AM19+AP19+AS19+AV19+AY19+BB19</f>
        <v>3763.854447955513</v>
      </c>
      <c r="BD19" s="36">
        <f>BW19</f>
        <v>3763.854447955513</v>
      </c>
      <c r="BE19" s="18" t="str">
        <f>IF(MAX(BA19,AX19,AU19,AR19,AO19,AL19,AI19,AF19,AC19,Z19,W19,T19,T19,Q19,N19,K19)&gt;0,"*","")</f>
        <v>*</v>
      </c>
      <c r="BF19" s="34">
        <f>IF(BE19="*",BD19*0.05,0)</f>
        <v>188.19272239777567</v>
      </c>
      <c r="BG19" s="37">
        <f>BD19+BF19</f>
        <v>3952.0471703532885</v>
      </c>
      <c r="BH19" s="30">
        <f>L19</f>
        <v>0</v>
      </c>
      <c r="BI19" s="30">
        <f>O19</f>
        <v>0</v>
      </c>
      <c r="BJ19" s="30">
        <f>R19</f>
        <v>0</v>
      </c>
      <c r="BK19" s="30">
        <f>U19</f>
        <v>675.031267727719</v>
      </c>
      <c r="BL19" s="30">
        <f>X19</f>
        <v>0</v>
      </c>
      <c r="BM19" s="30">
        <f>AA19</f>
        <v>0</v>
      </c>
      <c r="BN19" s="30">
        <f>AD19</f>
        <v>0</v>
      </c>
      <c r="BO19" s="30">
        <f>AG19</f>
        <v>0</v>
      </c>
      <c r="BP19" s="30">
        <f>AJ19</f>
        <v>0</v>
      </c>
      <c r="BQ19" s="30">
        <f>AM19</f>
        <v>679.8839427357009</v>
      </c>
      <c r="BR19" s="30">
        <f>AP19</f>
        <v>0</v>
      </c>
      <c r="BS19" s="30">
        <f>AS19</f>
        <v>1041.7421997787105</v>
      </c>
      <c r="BT19" s="30">
        <f>AV19</f>
        <v>974.3104214892713</v>
      </c>
      <c r="BU19" s="30">
        <f>AY19</f>
        <v>392.8866162241113</v>
      </c>
      <c r="BV19" s="30">
        <f>BB19</f>
        <v>0</v>
      </c>
      <c r="BW19" s="38">
        <f>(LARGE(BH19:BV19,1))+(LARGE(BH19:BV19,2))+(LARGE(BH19:BV19,3))+(LARGE(BH19:BV19,4))+(LARGE(BH19:BV19,5))</f>
        <v>3763.854447955513</v>
      </c>
      <c r="BX19" s="42"/>
      <c r="BY19" s="35"/>
      <c r="BZ19" s="35"/>
      <c r="CA19" s="35"/>
      <c r="CB19" s="35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</row>
    <row r="20" spans="1:75" ht="12.75">
      <c r="A20" s="28">
        <v>13</v>
      </c>
      <c r="B20" s="29" t="s">
        <v>169</v>
      </c>
      <c r="C20" s="16" t="s">
        <v>168</v>
      </c>
      <c r="D20" s="120">
        <v>5</v>
      </c>
      <c r="E20" s="177" t="s">
        <v>160</v>
      </c>
      <c r="F20" s="31">
        <v>1</v>
      </c>
      <c r="G20" s="50" t="s">
        <v>290</v>
      </c>
      <c r="H20" s="17" t="s">
        <v>565</v>
      </c>
      <c r="I20" s="341">
        <f>BG20</f>
        <v>3925.6805323244353</v>
      </c>
      <c r="J20" s="251"/>
      <c r="L20" s="56">
        <f>IF(J20="",0,(L$4*(101+(1000*LOG(J$4,10))-(1000*LOG(J20,10)))))</f>
        <v>0</v>
      </c>
      <c r="M20" s="175">
        <v>20</v>
      </c>
      <c r="N20" s="18">
        <f>IF(AND(N$1&lt;&gt;$F20,M20&gt;0)=TRUE,1,"")</f>
      </c>
      <c r="O20" s="32">
        <f>IF(M20="",0,(O$4*(101+(1000*LOG(M$4,10))-(1000*LOG(M20,10)))))</f>
        <v>101</v>
      </c>
      <c r="Q20" s="55">
        <f>IF(AND(Q$1&lt;&gt;$F20,P20&gt;0)=TRUE,1,"")</f>
      </c>
      <c r="R20" s="56">
        <f>IF(P20="",0,(R$4*(101+(1000*LOG(P$4,10))-(1000*LOG(P20,10)))))</f>
        <v>0</v>
      </c>
      <c r="S20" s="175"/>
      <c r="T20" s="18">
        <f>IF(AND(T$1&lt;&gt;$F20,S20&gt;0)=TRUE,1,"")</f>
      </c>
      <c r="U20" s="32">
        <f>IF(S20="",0,(U$4*(101+(1000*LOG(S$4,10))-(1000*LOG(S20,10)))))</f>
        <v>0</v>
      </c>
      <c r="V20" s="168">
        <v>6</v>
      </c>
      <c r="W20" s="55">
        <f>IF(AND(W$1&lt;&gt;$F20,V20&gt;0)=TRUE,1,"")</f>
        <v>1</v>
      </c>
      <c r="X20" s="56">
        <f>IF(V20="",0,(X$4*(101+(1000*LOG(V$4,10))-(1000*LOG(V20,10)))))</f>
        <v>841.3626894942437</v>
      </c>
      <c r="Y20" s="202">
        <v>9</v>
      </c>
      <c r="Z20" s="18">
        <f>IF(AND(Z$1&lt;&gt;$F20,Y20&gt;0)=TRUE,1,"")</f>
      </c>
      <c r="AA20" s="32">
        <f>IF(Y20="",0,(AA$4*(101+(1000*LOG(Y$4,10))-(1000*LOG(Y20,10)))))</f>
        <v>908.1763589718564</v>
      </c>
      <c r="AB20" s="126"/>
      <c r="AC20" s="55">
        <f>IF(AND(AC$1&lt;&gt;$F20,AB20&gt;0)=TRUE,1,"")</f>
      </c>
      <c r="AD20" s="56">
        <f>IF(AB20="",0,(AD$4*(101+(1000*LOG(AB$4,10))-(1000*LOG(AB20,10)))))</f>
        <v>0</v>
      </c>
      <c r="AF20" s="18">
        <f>IF(AND(AF$1&lt;&gt;$F20,AE20&gt;0)=TRUE,1,"")</f>
      </c>
      <c r="AG20" s="34">
        <f>IF(AE20="",0,(AG$4*(101+(1000*LOG(AE$4,10))-(1000*LOG(AE20,10)))))</f>
        <v>0</v>
      </c>
      <c r="AI20" s="55">
        <f>IF(AND(AI$1&lt;&gt;$F20,AH20&gt;0)=TRUE,1,"")</f>
      </c>
      <c r="AJ20" s="56">
        <f>IF(AH20="",0,(AJ$4*(101+(1000*LOG(AH$4,10))-(1000*LOG(AH20,10)))))</f>
        <v>0</v>
      </c>
      <c r="AK20" s="35">
        <v>8</v>
      </c>
      <c r="AL20" s="18">
        <f>IF(AND(AL$1&lt;&gt;$F20,AK20&gt;0)=TRUE,1,"")</f>
      </c>
      <c r="AM20" s="34">
        <f>IF(AK20="",0,(AM$4*(101+(1000*LOG(AK$4,10))-(1000*LOG(AK20,10)))))</f>
        <v>1229.0498100235293</v>
      </c>
      <c r="AO20" s="55">
        <f>IF(AND(AO$1&lt;&gt;$F20,AN20&gt;0)=TRUE,1,"")</f>
      </c>
      <c r="AP20" s="56">
        <f>IF(AN20="",0,(AP$4*(101+(1000*LOG(AN$4,10))-(1000*LOG(AN20,10)))))</f>
        <v>0</v>
      </c>
      <c r="AQ20" s="35"/>
      <c r="AR20" s="18">
        <f>IF(AND(AR$1&lt;&gt;$F20,AQ20&gt;0)=TRUE,1,"")</f>
      </c>
      <c r="AS20" s="32">
        <f>IF(AQ20="",0,(AS$4*(101+(1000*LOG(AQ$4,10))-(1000*LOG(AQ20,10)))))</f>
        <v>0</v>
      </c>
      <c r="AU20" s="55">
        <f>IF(AND(AU$1&lt;&gt;$F20,AT20&gt;0)=TRUE,1,"")</f>
      </c>
      <c r="AV20" s="56">
        <f>IF(AT20="",0,(AV$4*(101+(1000*LOG(AT$4,10))-(1000*LOG(AT20,10)))))</f>
        <v>0</v>
      </c>
      <c r="AW20" s="35">
        <v>13</v>
      </c>
      <c r="AX20" s="18">
        <f>IF(AND(AX$1&lt;&gt;$F20,AW20&gt;0)=TRUE,1,"")</f>
      </c>
      <c r="AY20" s="32">
        <f>IF(AW20="",0,(AY$4*(101+(1000*LOG(AW$4,10))-(1000*LOG(AW20,10)))))</f>
        <v>659.1545056288805</v>
      </c>
      <c r="BA20" s="55">
        <f>IF(AND(BA$1&lt;&gt;$F20,AZ20&gt;0)=TRUE,1,"")</f>
      </c>
      <c r="BB20" s="56">
        <f>IF(AZ20="",0,(BB$4*(101+(1000*LOG(AZ$4,10))-(1000*LOG(AZ20,10)))))</f>
        <v>0</v>
      </c>
      <c r="BC20" s="33">
        <f>L20+O20+R20+U20+X20+AA20+AD20+AG20+AJ20+AM20+AP20+AS20+AV20+AY20+BB20</f>
        <v>3738.74336411851</v>
      </c>
      <c r="BD20" s="36">
        <f>BW20</f>
        <v>3738.74336411851</v>
      </c>
      <c r="BE20" s="18" t="str">
        <f>IF(MAX(BA20,AX20,AU20,AR20,AO20,AL20,AI20,AF20,AC20,Z20,W20,T20,T20,Q20,N20,K20)&gt;0,"*","")</f>
        <v>*</v>
      </c>
      <c r="BF20" s="34">
        <f>IF(BE20="*",BD20*0.05,0)</f>
        <v>186.9371682059255</v>
      </c>
      <c r="BG20" s="37">
        <f>BD20+BF20</f>
        <v>3925.6805323244353</v>
      </c>
      <c r="BH20" s="30">
        <f>L20</f>
        <v>0</v>
      </c>
      <c r="BI20" s="30">
        <f>O20</f>
        <v>101</v>
      </c>
      <c r="BJ20" s="30">
        <f>R20</f>
        <v>0</v>
      </c>
      <c r="BK20" s="30">
        <f>U20</f>
        <v>0</v>
      </c>
      <c r="BL20" s="30">
        <f>X20</f>
        <v>841.3626894942437</v>
      </c>
      <c r="BM20" s="30">
        <f>AA20</f>
        <v>908.1763589718564</v>
      </c>
      <c r="BN20" s="30">
        <f>AD20</f>
        <v>0</v>
      </c>
      <c r="BO20" s="30">
        <f>AG20</f>
        <v>0</v>
      </c>
      <c r="BP20" s="30">
        <f>AJ20</f>
        <v>0</v>
      </c>
      <c r="BQ20" s="30">
        <f>AM20</f>
        <v>1229.0498100235293</v>
      </c>
      <c r="BR20" s="30">
        <f>AP20</f>
        <v>0</v>
      </c>
      <c r="BS20" s="30">
        <f>AS20</f>
        <v>0</v>
      </c>
      <c r="BT20" s="30">
        <f>AV20</f>
        <v>0</v>
      </c>
      <c r="BU20" s="30">
        <f>AY20</f>
        <v>659.1545056288805</v>
      </c>
      <c r="BV20" s="30">
        <f>BB20</f>
        <v>0</v>
      </c>
      <c r="BW20" s="38">
        <f>(LARGE(BH20:BV20,1))+(LARGE(BH20:BV20,2))+(LARGE(BH20:BV20,3))+(LARGE(BH20:BV20,4))+(LARGE(BH20:BV20,5))</f>
        <v>3738.74336411851</v>
      </c>
    </row>
    <row r="21" spans="1:75" ht="12.75">
      <c r="A21" s="28">
        <v>14</v>
      </c>
      <c r="B21" s="29" t="s">
        <v>274</v>
      </c>
      <c r="C21" s="16" t="s">
        <v>70</v>
      </c>
      <c r="D21" s="120">
        <v>11</v>
      </c>
      <c r="E21" s="177" t="s">
        <v>46</v>
      </c>
      <c r="F21" s="31">
        <v>1</v>
      </c>
      <c r="G21" s="50" t="s">
        <v>291</v>
      </c>
      <c r="H21" s="17" t="s">
        <v>565</v>
      </c>
      <c r="I21" s="341">
        <f>BG21</f>
        <v>3883.1863653039823</v>
      </c>
      <c r="J21" s="251"/>
      <c r="K21" s="55">
        <f>IF(AND(K$1&lt;&gt;$F21,J21&gt;0)=TRUE,1,"")</f>
      </c>
      <c r="L21" s="56">
        <f>IF(J21="",0,(L$4*(101+(1000*LOG(J$4,10))-(1000*LOG(J21,10)))))</f>
        <v>0</v>
      </c>
      <c r="M21" s="175">
        <v>11</v>
      </c>
      <c r="N21" s="18">
        <f>IF(AND(N$1&lt;&gt;$F21,M21&gt;0)=TRUE,1,"")</f>
      </c>
      <c r="O21" s="32">
        <f>IF(M21="",0,(O$4*(101+(1000*LOG(M$4,10))-(1000*LOG(M21,10)))))</f>
        <v>360.6373105057562</v>
      </c>
      <c r="Q21" s="55">
        <f>IF(AND(Q$1&lt;&gt;$F21,P21&gt;0)=TRUE,1,"")</f>
      </c>
      <c r="R21" s="56">
        <f>IF(P21="",0,(R$4*(101+(1000*LOG(P$4,10))-(1000*LOG(P21,10)))))</f>
        <v>0</v>
      </c>
      <c r="S21" s="175">
        <v>14</v>
      </c>
      <c r="T21" s="18">
        <f>IF(AND(T$1&lt;&gt;$F21,S21&gt;0)=TRUE,1,"")</f>
        <v>1</v>
      </c>
      <c r="U21" s="32">
        <f>IF(S21="",0,(U$4*(101+(1000*LOG(S$4,10))-(1000*LOG(S21,10)))))</f>
        <v>431.9932190414247</v>
      </c>
      <c r="W21" s="55">
        <f>IF(AND(W$1&lt;&gt;$F21,V21&gt;0)=TRUE,1,"")</f>
      </c>
      <c r="X21" s="56">
        <f>IF(V21="",0,(X$4*(101+(1000*LOG(V$4,10))-(1000*LOG(V21,10)))))</f>
        <v>0</v>
      </c>
      <c r="Y21" s="202">
        <v>12</v>
      </c>
      <c r="Z21" s="18">
        <f>IF(AND(Z$1&lt;&gt;$F21,Y21&gt;0)=TRUE,1,"")</f>
      </c>
      <c r="AA21" s="32">
        <f>IF(Y21="",0,(AA$4*(101+(1000*LOG(Y$4,10))-(1000*LOG(Y21,10)))))</f>
        <v>752.0029382114817</v>
      </c>
      <c r="AB21" s="126">
        <v>16</v>
      </c>
      <c r="AC21" s="55">
        <f>IF(AND(AC$1&lt;&gt;$F21,AB21&gt;0)=TRUE,1,"")</f>
        <v>1</v>
      </c>
      <c r="AD21" s="56">
        <f>IF(AB21="",0,(AD$4*(101+(1000*LOG(AB$4,10))-(1000*LOG(AB21,10)))))</f>
        <v>428.3589343863305</v>
      </c>
      <c r="AF21" s="18">
        <f>IF(AND(AF$1&lt;&gt;$F21,AE21&gt;0)=TRUE,1,"")</f>
      </c>
      <c r="AG21" s="34">
        <f>IF(AE21="",0,(AG$4*(101+(1000*LOG(AE$4,10))-(1000*LOG(AE21,10)))))</f>
        <v>0</v>
      </c>
      <c r="AH21" s="59">
        <v>7</v>
      </c>
      <c r="AI21" s="55">
        <f>IF(AND(AI$1&lt;&gt;$F21,AH21&gt;0)=TRUE,1,"")</f>
        <v>1</v>
      </c>
      <c r="AJ21" s="56">
        <f>IF(AH21="",0,(AJ$4*(101+(1000*LOG(AH$4,10))-(1000*LOG(AH21,10)))))</f>
        <v>984.2260962849979</v>
      </c>
      <c r="AK21" s="35">
        <v>40</v>
      </c>
      <c r="AL21" s="18">
        <f>IF(AND(AL$1&lt;&gt;$F21,AK21&gt;0)=TRUE,1,"")</f>
      </c>
      <c r="AM21" s="34">
        <f>IF(AK21="",0,(AM$4*(101+(1000*LOG(AK$4,10))-(1000*LOG(AK21,10)))))</f>
        <v>355.3373046035057</v>
      </c>
      <c r="AN21" s="59">
        <v>26</v>
      </c>
      <c r="AO21" s="55">
        <f>IF(AND(AO$1&lt;&gt;$F21,AN21&gt;0)=TRUE,1,"")</f>
        <v>1</v>
      </c>
      <c r="AP21" s="56">
        <f>IF(AN21="",0,(AP$4*(101+(1000*LOG(AN$4,10))-(1000*LOG(AN21,10)))))</f>
        <v>230.09469637945745</v>
      </c>
      <c r="AQ21" s="35">
        <v>6</v>
      </c>
      <c r="AR21" s="18">
        <f>IF(AND(AR$1&lt;&gt;$F21,AQ21&gt;0)=TRUE,1,"")</f>
        <v>1</v>
      </c>
      <c r="AS21" s="32">
        <f>IF(AQ21="",0,(AS$4*(101+(1000*LOG(AQ$4,10))-(1000*LOG(AQ21,10)))))</f>
        <v>942.7656422191795</v>
      </c>
      <c r="AT21" s="59">
        <v>30</v>
      </c>
      <c r="AU21" s="55">
        <f>IF(AND(AU$1&lt;&gt;$F21,AT21&gt;0)=TRUE,1,"")</f>
        <v>1</v>
      </c>
      <c r="AV21" s="56">
        <f>IF(AT21="",0,(AV$4*(101+(1000*LOG(AT$4,10))-(1000*LOG(AT21,10)))))</f>
        <v>520.3380434732392</v>
      </c>
      <c r="AW21" s="35">
        <v>21</v>
      </c>
      <c r="AX21" s="18">
        <f>IF(AND(AX$1&lt;&gt;$F21,AW21&gt;0)=TRUE,1,"")</f>
      </c>
      <c r="AY21" s="32">
        <f>IF(AW21="",0,(AY$4*(101+(1000*LOG(AW$4,10))-(1000*LOG(AW21,10)))))</f>
        <v>450.8785632017982</v>
      </c>
      <c r="AZ21" s="57">
        <v>10</v>
      </c>
      <c r="BA21" s="55">
        <f>IF(AND(BA$1&lt;&gt;$F21,AZ21&gt;0)=TRUE,1,"")</f>
        <v>1</v>
      </c>
      <c r="BB21" s="56">
        <f>IF(AZ21="",0,(BB$4*(101+(1000*LOG(AZ$4,10))-(1000*LOG(AZ21,10)))))</f>
        <v>498.9400086720375</v>
      </c>
      <c r="BC21" s="33">
        <f>L21+O21+R21+U21+X21+AA21+AD21+AG21+AJ21+AM21+AP21+AS21+AV21+AY21+BB21</f>
        <v>5955.572756979209</v>
      </c>
      <c r="BD21" s="36">
        <f>BW21</f>
        <v>3698.2727288609353</v>
      </c>
      <c r="BE21" s="18" t="str">
        <f>IF(MAX(BA21,AX21,AU21,AR21,AO21,AL21,AI21,AF21,AC21,Z21,W21,T21,T21,Q21,N21,K21)&gt;0,"*","")</f>
        <v>*</v>
      </c>
      <c r="BF21" s="34">
        <f>IF(BE21="*",BD21*0.05,0)</f>
        <v>184.91363644304678</v>
      </c>
      <c r="BG21" s="37">
        <f>BD21+BF21</f>
        <v>3883.1863653039823</v>
      </c>
      <c r="BH21" s="30">
        <f>L21</f>
        <v>0</v>
      </c>
      <c r="BI21" s="30">
        <f>O21</f>
        <v>360.6373105057562</v>
      </c>
      <c r="BJ21" s="30">
        <f>R21</f>
        <v>0</v>
      </c>
      <c r="BK21" s="30">
        <f>U21</f>
        <v>431.9932190414247</v>
      </c>
      <c r="BL21" s="30">
        <f>X21</f>
        <v>0</v>
      </c>
      <c r="BM21" s="30">
        <f>AA21</f>
        <v>752.0029382114817</v>
      </c>
      <c r="BN21" s="30">
        <f>AD21</f>
        <v>428.3589343863305</v>
      </c>
      <c r="BO21" s="30">
        <f>AG21</f>
        <v>0</v>
      </c>
      <c r="BP21" s="30">
        <f>AJ21</f>
        <v>984.2260962849979</v>
      </c>
      <c r="BQ21" s="30">
        <f>AM21</f>
        <v>355.3373046035057</v>
      </c>
      <c r="BR21" s="30">
        <f>AP21</f>
        <v>230.09469637945745</v>
      </c>
      <c r="BS21" s="30">
        <f>AS21</f>
        <v>942.7656422191795</v>
      </c>
      <c r="BT21" s="30">
        <f>AV21</f>
        <v>520.3380434732392</v>
      </c>
      <c r="BU21" s="30">
        <f>AY21</f>
        <v>450.8785632017982</v>
      </c>
      <c r="BV21" s="30">
        <f>BB21</f>
        <v>498.9400086720375</v>
      </c>
      <c r="BW21" s="38">
        <f>(LARGE(BH21:BV21,1))+(LARGE(BH21:BV21,2))+(LARGE(BH21:BV21,3))+(LARGE(BH21:BV21,4))+(LARGE(BH21:BV21,5))</f>
        <v>3698.2727288609353</v>
      </c>
    </row>
    <row r="22" spans="1:75" ht="12.75">
      <c r="A22" s="28">
        <v>15</v>
      </c>
      <c r="B22" s="29" t="s">
        <v>254</v>
      </c>
      <c r="C22" s="16" t="s">
        <v>159</v>
      </c>
      <c r="D22" s="120">
        <v>12</v>
      </c>
      <c r="E22" s="177" t="s">
        <v>160</v>
      </c>
      <c r="F22" s="31">
        <v>1</v>
      </c>
      <c r="G22" s="50" t="s">
        <v>290</v>
      </c>
      <c r="H22" s="17" t="s">
        <v>565</v>
      </c>
      <c r="I22" s="341">
        <f>BG22</f>
        <v>3470.93099356319</v>
      </c>
      <c r="J22" s="251">
        <v>7</v>
      </c>
      <c r="K22" s="55">
        <f>IF(AND(K$1&lt;&gt;$F22,J22&gt;0)=TRUE,1,"")</f>
        <v>1</v>
      </c>
      <c r="L22" s="56">
        <f>IF(J22="",0,(L$4*(101+(1000*LOG(J$4,10))-(1000*LOG(J22,10)))))</f>
        <v>598.3246408079493</v>
      </c>
      <c r="M22" s="175">
        <v>6</v>
      </c>
      <c r="N22" s="18">
        <f>IF(AND(N$1&lt;&gt;$F22,M22&gt;0)=TRUE,1,"")</f>
      </c>
      <c r="O22" s="32">
        <f>IF(M22="",0,(O$4*(101+(1000*LOG(M$4,10))-(1000*LOG(M22,10)))))</f>
        <v>623.8787452803375</v>
      </c>
      <c r="P22" s="168">
        <v>8</v>
      </c>
      <c r="Q22" s="55">
        <f>IF(AND(Q$1&lt;&gt;$F22,P22&gt;0)=TRUE,1,"")</f>
        <v>1</v>
      </c>
      <c r="R22" s="56">
        <f>IF(P22="",0,(R$4*(101+(1000*LOG(P$4,10))-(1000*LOG(P22,10)))))</f>
        <v>520.1293077419756</v>
      </c>
      <c r="S22" s="175">
        <v>11</v>
      </c>
      <c r="T22" s="18">
        <f>IF(AND(T$1&lt;&gt;$F22,S22&gt;0)=TRUE,1,"")</f>
        <v>1</v>
      </c>
      <c r="U22" s="32">
        <f>IF(S22="",0,(U$4*(101+(1000*LOG(S$4,10))-(1000*LOG(S22,10)))))</f>
        <v>536.7285695614376</v>
      </c>
      <c r="V22" s="168">
        <v>15</v>
      </c>
      <c r="W22" s="55">
        <f>IF(AND(W$1&lt;&gt;$F22,V22&gt;0)=TRUE,1,"")</f>
        <v>1</v>
      </c>
      <c r="X22" s="56">
        <f>IF(V22="",0,(X$4*(101+(1000*LOG(V$4,10))-(1000*LOG(V22,10)))))</f>
        <v>443.4226808222061</v>
      </c>
      <c r="Y22" s="202">
        <v>17</v>
      </c>
      <c r="Z22" s="18">
        <f>IF(AND(Z$1&lt;&gt;$F22,Y22&gt;0)=TRUE,1,"")</f>
      </c>
      <c r="AA22" s="32">
        <f>IF(Y22="",0,(AA$4*(101+(1000*LOG(Y$4,10))-(1000*LOG(Y22,10)))))</f>
        <v>562.9183440481702</v>
      </c>
      <c r="AB22" s="126">
        <v>19</v>
      </c>
      <c r="AC22" s="55">
        <f>IF(AND(AC$1&lt;&gt;$F22,AB22&gt;0)=TRUE,1,"")</f>
        <v>1</v>
      </c>
      <c r="AD22" s="56">
        <f>IF(AB22="",0,(AD$4*(101+(1000*LOG(AB$4,10))-(1000*LOG(AB22,10)))))</f>
        <v>353.7253160894261</v>
      </c>
      <c r="AE22" s="35">
        <v>16</v>
      </c>
      <c r="AF22" s="18">
        <f>IF(AND(AF$1&lt;&gt;$F22,AE22&gt;0)=TRUE,1,"")</f>
        <v>1</v>
      </c>
      <c r="AG22" s="34">
        <f>IF(AE22="",0,(AG$4*(101+(1000*LOG(AE$4,10))-(1000*LOG(AE22,10)))))</f>
        <v>415.39395722196264</v>
      </c>
      <c r="AI22" s="55">
        <f>IF(AND(AI$1&lt;&gt;$F22,AH22&gt;0)=TRUE,1,"")</f>
      </c>
      <c r="AJ22" s="56">
        <f>IF(AH22="",0,(AJ$4*(101+(1000*LOG(AH$4,10))-(1000*LOG(AH22,10)))))</f>
        <v>0</v>
      </c>
      <c r="AK22" s="35">
        <v>18</v>
      </c>
      <c r="AL22" s="18">
        <f>IF(AND(AL$1&lt;&gt;$F22,AK22&gt;0)=TRUE,1,"")</f>
      </c>
      <c r="AM22" s="34">
        <f>IF(AK22="",0,(AM$4*(101+(1000*LOG(AK$4,10))-(1000*LOG(AK22,10)))))</f>
        <v>788.8216623843264</v>
      </c>
      <c r="AN22" s="59">
        <v>28</v>
      </c>
      <c r="AO22" s="55">
        <f>IF(AND(AO$1&lt;&gt;$F22,AN22&gt;0)=TRUE,1,"")</f>
        <v>1</v>
      </c>
      <c r="AP22" s="56">
        <f>IF(AN22="",0,(AP$4*(101+(1000*LOG(AN$4,10))-(1000*LOG(AN22,10)))))</f>
        <v>197.91001300805647</v>
      </c>
      <c r="AQ22" s="35"/>
      <c r="AR22" s="18">
        <f>IF(AND(AR$1&lt;&gt;$F22,AQ22&gt;0)=TRUE,1,"")</f>
      </c>
      <c r="AS22" s="32">
        <f>IF(AQ22="",0,(AS$4*(101+(1000*LOG(AQ$4,10))-(1000*LOG(AQ22,10)))))</f>
        <v>0</v>
      </c>
      <c r="AU22" s="55">
        <f>IF(AND(AU$1&lt;&gt;$F22,AT22&gt;0)=TRUE,1,"")</f>
      </c>
      <c r="AV22" s="56">
        <f>IF(AT22="",0,(AV$4*(101+(1000*LOG(AT$4,10))-(1000*LOG(AT22,10)))))</f>
        <v>0</v>
      </c>
      <c r="AW22" s="35">
        <v>11</v>
      </c>
      <c r="AX22" s="18">
        <f>IF(AND(AX$1&lt;&gt;$F22,AW22&gt;0)=TRUE,1,"")</f>
      </c>
      <c r="AY22" s="32">
        <f>IF(AW22="",0,(AY$4*(101+(1000*LOG(AW$4,10))-(1000*LOG(AW22,10)))))</f>
        <v>731.7051727774924</v>
      </c>
      <c r="AZ22" s="57">
        <v>15</v>
      </c>
      <c r="BA22" s="55">
        <f>IF(AND(BA$1&lt;&gt;$F22,AZ22&gt;0)=TRUE,1,"")</f>
        <v>1</v>
      </c>
      <c r="BB22" s="56">
        <f>IF(AZ22="",0,(BB$4*(101+(1000*LOG(AZ$4,10))-(1000*LOG(AZ22,10)))))</f>
        <v>322.8487496163564</v>
      </c>
      <c r="BC22" s="33">
        <f>L22+O22+R22+U22+X22+AA22+AD22+AG22+AJ22+AM22+AP22+AS22+AV22+AY22+BB22</f>
        <v>6095.807159359696</v>
      </c>
      <c r="BD22" s="36">
        <f>BW22</f>
        <v>3305.648565298276</v>
      </c>
      <c r="BE22" s="18" t="str">
        <f>IF(MAX(BA22,AX22,AU22,AR22,AO22,AL22,AI22,AF22,AC22,Z22,W22,T22,T22,Q22,N22,K22)&gt;0,"*","")</f>
        <v>*</v>
      </c>
      <c r="BF22" s="34">
        <f>IF(BE22="*",BD22*0.05,0)</f>
        <v>165.28242826491382</v>
      </c>
      <c r="BG22" s="37">
        <f>BD22+BF22</f>
        <v>3470.93099356319</v>
      </c>
      <c r="BH22" s="30">
        <f>L22</f>
        <v>598.3246408079493</v>
      </c>
      <c r="BI22" s="30">
        <f>O22</f>
        <v>623.8787452803375</v>
      </c>
      <c r="BJ22" s="30">
        <f>R22</f>
        <v>520.1293077419756</v>
      </c>
      <c r="BK22" s="30">
        <f>U22</f>
        <v>536.7285695614376</v>
      </c>
      <c r="BL22" s="30">
        <f>X22</f>
        <v>443.4226808222061</v>
      </c>
      <c r="BM22" s="30">
        <f>AA22</f>
        <v>562.9183440481702</v>
      </c>
      <c r="BN22" s="30">
        <f>AD22</f>
        <v>353.7253160894261</v>
      </c>
      <c r="BO22" s="30">
        <f>AG22</f>
        <v>415.39395722196264</v>
      </c>
      <c r="BP22" s="30">
        <f>AJ22</f>
        <v>0</v>
      </c>
      <c r="BQ22" s="30">
        <f>AM22</f>
        <v>788.8216623843264</v>
      </c>
      <c r="BR22" s="30">
        <f>AP22</f>
        <v>197.91001300805647</v>
      </c>
      <c r="BS22" s="30">
        <f>AS22</f>
        <v>0</v>
      </c>
      <c r="BT22" s="30">
        <f>AV22</f>
        <v>0</v>
      </c>
      <c r="BU22" s="30">
        <f>AY22</f>
        <v>731.7051727774924</v>
      </c>
      <c r="BV22" s="30">
        <f>BB22</f>
        <v>322.8487496163564</v>
      </c>
      <c r="BW22" s="38">
        <f>(LARGE(BH22:BV22,1))+(LARGE(BH22:BV22,2))+(LARGE(BH22:BV22,3))+(LARGE(BH22:BV22,4))+(LARGE(BH22:BV22,5))</f>
        <v>3305.648565298276</v>
      </c>
    </row>
    <row r="23" spans="1:75" ht="12.75" customHeight="1">
      <c r="A23" s="28">
        <v>16</v>
      </c>
      <c r="B23" s="29" t="s">
        <v>210</v>
      </c>
      <c r="C23" s="16" t="s">
        <v>20</v>
      </c>
      <c r="D23" s="120">
        <v>5</v>
      </c>
      <c r="E23" s="177" t="s">
        <v>158</v>
      </c>
      <c r="F23" s="31">
        <v>2</v>
      </c>
      <c r="G23" s="50" t="s">
        <v>291</v>
      </c>
      <c r="H23" s="17" t="s">
        <v>565</v>
      </c>
      <c r="I23" s="341">
        <f>BG23</f>
        <v>3466.0487119544637</v>
      </c>
      <c r="J23" s="251"/>
      <c r="L23" s="56">
        <f>IF(J23="",0,(L$4*(101+(1000*LOG(J$4,10))-(1000*LOG(J23,10)))))</f>
        <v>0</v>
      </c>
      <c r="M23" s="175"/>
      <c r="N23" s="18">
        <f>IF(AND(N$1&lt;&gt;$F23,M23&gt;0)=TRUE,1,"")</f>
      </c>
      <c r="O23" s="32">
        <f>IF(M23="",0,(O$4*(101+(1000*LOG(M$4,10))-(1000*LOG(M23,10)))))</f>
        <v>0</v>
      </c>
      <c r="Q23" s="55">
        <f>IF(AND(Q$1&lt;&gt;$F23,P23&gt;0)=TRUE,1,"")</f>
      </c>
      <c r="R23" s="56">
        <f>IF(P23="",0,(R$4*(101+(1000*LOG(P$4,10))-(1000*LOG(P23,10)))))</f>
        <v>0</v>
      </c>
      <c r="S23" s="175"/>
      <c r="T23" s="18">
        <f>IF(AND(T$1&lt;&gt;$F23,S23&gt;0)=TRUE,1,"")</f>
      </c>
      <c r="U23" s="32">
        <f>IF(S23="",0,(U$4*(101+(1000*LOG(S$4,10))-(1000*LOG(S23,10)))))</f>
        <v>0</v>
      </c>
      <c r="W23" s="55">
        <f>IF(AND(W$1&lt;&gt;$F23,V23&gt;0)=TRUE,1,"")</f>
      </c>
      <c r="X23" s="56">
        <f>IF(V23="",0,(X$4*(101+(1000*LOG(V$4,10))-(1000*LOG(V23,10)))))</f>
        <v>0</v>
      </c>
      <c r="Y23" s="202">
        <v>10</v>
      </c>
      <c r="Z23" s="18">
        <f>IF(AND(Z$1&lt;&gt;$F23,Y23&gt;0)=TRUE,1,"")</f>
        <v>1</v>
      </c>
      <c r="AA23" s="32">
        <f>IF(Y23="",0,(AA$4*(101+(1000*LOG(Y$4,10))-(1000*LOG(Y23,10)))))</f>
        <v>850.9794957710125</v>
      </c>
      <c r="AB23" s="126">
        <v>7</v>
      </c>
      <c r="AC23" s="55">
        <f>IF(AND(AC$1&lt;&gt;$F23,AB23&gt;0)=TRUE,1,"")</f>
      </c>
      <c r="AD23" s="56">
        <f>IF(AB23="",0,(AD$4*(101+(1000*LOG(AB$4,10))-(1000*LOG(AB23,10)))))</f>
        <v>787.3808770279983</v>
      </c>
      <c r="AE23" s="35">
        <v>7</v>
      </c>
      <c r="AF23" s="18">
        <f>IF(AND(AF$1&lt;&gt;$F23,AE23&gt;0)=TRUE,1,"")</f>
      </c>
      <c r="AG23" s="34">
        <f>IF(AE23="",0,(AG$4*(101+(1000*LOG(AE$4,10))-(1000*LOG(AE23,10)))))</f>
        <v>774.4158998636304</v>
      </c>
      <c r="AI23" s="55">
        <f>IF(AND(AI$1&lt;&gt;$F23,AH23&gt;0)=TRUE,1,"")</f>
      </c>
      <c r="AJ23" s="56">
        <f>IF(AH23="",0,(AJ$4*(101+(1000*LOG(AH$4,10))-(1000*LOG(AH23,10)))))</f>
        <v>0</v>
      </c>
      <c r="AL23" s="18">
        <f>IF(AND(AL$1&lt;&gt;$F23,AK23&gt;0)=TRUE,1,"")</f>
      </c>
      <c r="AM23" s="34">
        <f>IF(AK23="",0,(AM$4*(101+(1000*LOG(AK$4,10))-(1000*LOG(AK23,10)))))</f>
        <v>0</v>
      </c>
      <c r="AO23" s="55">
        <f>IF(AND(AO$1&lt;&gt;$F23,AN23&gt;0)=TRUE,1,"")</f>
      </c>
      <c r="AP23" s="56">
        <f>IF(AN23="",0,(AP$4*(101+(1000*LOG(AN$4,10))-(1000*LOG(AN23,10)))))</f>
        <v>0</v>
      </c>
      <c r="AQ23" s="35"/>
      <c r="AR23" s="18">
        <f>IF(AND(AR$1&lt;&gt;$F23,AQ23&gt;0)=TRUE,1,"")</f>
      </c>
      <c r="AS23" s="32">
        <f>IF(AQ23="",0,(AS$4*(101+(1000*LOG(AQ$4,10))-(1000*LOG(AQ23,10)))))</f>
        <v>0</v>
      </c>
      <c r="AU23" s="55">
        <f>IF(AND(AU$1&lt;&gt;$F23,AT23&gt;0)=TRUE,1,"")</f>
      </c>
      <c r="AV23" s="56">
        <f>IF(AT23="",0,(AV$4*(101+(1000*LOG(AT$4,10))-(1000*LOG(AT23,10)))))</f>
        <v>0</v>
      </c>
      <c r="AW23" s="35">
        <v>22</v>
      </c>
      <c r="AX23" s="18">
        <f>IF(AND(AX$1&lt;&gt;$F23,AW23&gt;0)=TRUE,1,"")</f>
        <v>1</v>
      </c>
      <c r="AY23" s="32">
        <f>IF(AW23="",0,(AY$4*(101+(1000*LOG(AW$4,10))-(1000*LOG(AW23,10)))))</f>
        <v>430.67517711351115</v>
      </c>
      <c r="AZ23" s="57">
        <v>11</v>
      </c>
      <c r="BA23" s="55">
        <f>IF(AND(BA$1&lt;&gt;$F23,AZ23&gt;0)=TRUE,1,"")</f>
      </c>
      <c r="BB23" s="56">
        <f>IF(AZ23="",0,(BB$4*(101+(1000*LOG(AZ$4,10))-(1000*LOG(AZ23,10)))))</f>
        <v>457.54732351381267</v>
      </c>
      <c r="BC23" s="33">
        <f>L23+O23+R23+U23+X23+AA23+AD23+AG23+AJ23+AM23+AP23+AS23+AV23+AY23+BB23</f>
        <v>3300.9987732899644</v>
      </c>
      <c r="BD23" s="36">
        <f>BW23</f>
        <v>3300.9987732899654</v>
      </c>
      <c r="BE23" s="18" t="str">
        <f>IF(MAX(BA23,AX23,AU23,AR23,AO23,AL23,AI23,AF23,AC23,Z23,W23,T23,T23,Q23,N23,K23)&gt;0,"*","")</f>
        <v>*</v>
      </c>
      <c r="BF23" s="34">
        <f>IF(BE23="*",BD23*0.05,0)</f>
        <v>165.04993866449828</v>
      </c>
      <c r="BG23" s="37">
        <f>BD23+BF23</f>
        <v>3466.0487119544637</v>
      </c>
      <c r="BH23" s="30">
        <f>L23</f>
        <v>0</v>
      </c>
      <c r="BI23" s="30">
        <f>O23</f>
        <v>0</v>
      </c>
      <c r="BJ23" s="30">
        <f>R23</f>
        <v>0</v>
      </c>
      <c r="BK23" s="30">
        <f>U23</f>
        <v>0</v>
      </c>
      <c r="BL23" s="30">
        <f>X23</f>
        <v>0</v>
      </c>
      <c r="BM23" s="30">
        <f>AA23</f>
        <v>850.9794957710125</v>
      </c>
      <c r="BN23" s="30">
        <f>AD23</f>
        <v>787.3808770279983</v>
      </c>
      <c r="BO23" s="30">
        <f>AG23</f>
        <v>774.4158998636304</v>
      </c>
      <c r="BP23" s="30">
        <f>AJ23</f>
        <v>0</v>
      </c>
      <c r="BQ23" s="30">
        <f>AM23</f>
        <v>0</v>
      </c>
      <c r="BR23" s="30">
        <f>AP23</f>
        <v>0</v>
      </c>
      <c r="BS23" s="30">
        <f>AS23</f>
        <v>0</v>
      </c>
      <c r="BT23" s="30">
        <f>AV23</f>
        <v>0</v>
      </c>
      <c r="BU23" s="30">
        <f>AY23</f>
        <v>430.67517711351115</v>
      </c>
      <c r="BV23" s="30">
        <f>BB23</f>
        <v>457.54732351381267</v>
      </c>
      <c r="BW23" s="38">
        <f>(LARGE(BH23:BV23,1))+(LARGE(BH23:BV23,2))+(LARGE(BH23:BV23,3))+(LARGE(BH23:BV23,4))+(LARGE(BH23:BV23,5))</f>
        <v>3300.9987732899654</v>
      </c>
    </row>
    <row r="24" spans="1:75" ht="12.75">
      <c r="A24" s="28">
        <v>17</v>
      </c>
      <c r="B24" s="29" t="s">
        <v>11</v>
      </c>
      <c r="C24" s="16" t="s">
        <v>95</v>
      </c>
      <c r="D24" s="120">
        <v>4</v>
      </c>
      <c r="E24" s="177" t="s">
        <v>58</v>
      </c>
      <c r="F24" s="31">
        <v>2</v>
      </c>
      <c r="G24" s="50" t="s">
        <v>290</v>
      </c>
      <c r="H24" s="17" t="s">
        <v>565</v>
      </c>
      <c r="I24" s="341">
        <f>BG24</f>
        <v>3125.4023838660546</v>
      </c>
      <c r="J24" s="251">
        <v>9</v>
      </c>
      <c r="K24" s="55">
        <f>IF(AND(K$1&lt;&gt;$F24,J24&gt;0)=TRUE,1,"")</f>
      </c>
      <c r="L24" s="56">
        <f>IF(J24="",0,(L$4*(101+(1000*LOG(J$4,10))-(1000*LOG(J24,10)))))</f>
        <v>489.1801713828812</v>
      </c>
      <c r="M24" s="175"/>
      <c r="N24" s="18">
        <f>IF(AND(N$1&lt;&gt;$F24,M24&gt;0)=TRUE,1,"")</f>
      </c>
      <c r="O24" s="32">
        <f>IF(M24="",0,(O$4*(101+(1000*LOG(M$4,10))-(1000*LOG(M24,10)))))</f>
        <v>0</v>
      </c>
      <c r="Q24" s="55">
        <f>IF(AND(Q$1&lt;&gt;$F24,P24&gt;0)=TRUE,1,"")</f>
      </c>
      <c r="R24" s="56">
        <f>IF(P24="",0,(R$4*(101+(1000*LOG(P$4,10))-(1000*LOG(P24,10)))))</f>
        <v>0</v>
      </c>
      <c r="S24" s="175">
        <v>6</v>
      </c>
      <c r="T24" s="18">
        <f>IF(AND(T$1&lt;&gt;$F24,S24&gt;0)=TRUE,1,"")</f>
        <v>1</v>
      </c>
      <c r="U24" s="32">
        <f>IF(S24="",0,(U$4*(101+(1000*LOG(S$4,10))-(1000*LOG(S24,10)))))</f>
        <v>799.9700043360189</v>
      </c>
      <c r="W24" s="55">
        <f>IF(AND(W$1&lt;&gt;$F24,V24&gt;0)=TRUE,1,"")</f>
      </c>
      <c r="X24" s="56">
        <f>IF(V24="",0,(X$4*(101+(1000*LOG(V$4,10))-(1000*LOG(V24,10)))))</f>
        <v>0</v>
      </c>
      <c r="Z24" s="18">
        <f>IF(AND(Z$1&lt;&gt;$F24,Y24&gt;0)=TRUE,1,"")</f>
      </c>
      <c r="AA24" s="32">
        <f>IF(Y24="",0,(AA$4*(101+(1000*LOG(Y$4,10))-(1000*LOG(Y24,10)))))</f>
        <v>0</v>
      </c>
      <c r="AB24" s="126"/>
      <c r="AC24" s="55">
        <f>IF(AND(AC$1&lt;&gt;$F24,AB24&gt;0)=TRUE,1,"")</f>
      </c>
      <c r="AD24" s="56">
        <f>IF(AB24="",0,(AD$4*(101+(1000*LOG(AB$4,10))-(1000*LOG(AB24,10)))))</f>
        <v>0</v>
      </c>
      <c r="AE24" s="35">
        <v>10</v>
      </c>
      <c r="AF24" s="18">
        <f>IF(AND(AF$1&lt;&gt;$F24,AE24&gt;0)=TRUE,1,"")</f>
      </c>
      <c r="AG24" s="34">
        <f>IF(AE24="",0,(AG$4*(101+(1000*LOG(AE$4,10))-(1000*LOG(AE24,10)))))</f>
        <v>619.5139398778872</v>
      </c>
      <c r="AH24" s="59">
        <v>6</v>
      </c>
      <c r="AI24" s="55">
        <f>IF(AND(AI$1&lt;&gt;$F24,AH24&gt;0)=TRUE,1,"")</f>
        <v>1</v>
      </c>
      <c r="AJ24" s="56">
        <f>IF(AH24="",0,(AJ$4*(101+(1000*LOG(AH$4,10))-(1000*LOG(AH24,10)))))</f>
        <v>1067.9095833232643</v>
      </c>
      <c r="AL24" s="18">
        <f>IF(AND(AL$1&lt;&gt;$F24,AK24&gt;0)=TRUE,1,"")</f>
      </c>
      <c r="AM24" s="34">
        <f>IF(AK24="",0,(AM$4*(101+(1000*LOG(AK$4,10))-(1000*LOG(AK24,10)))))</f>
        <v>0</v>
      </c>
      <c r="AO24" s="55">
        <f>IF(AND(AO$1&lt;&gt;$F24,AN24&gt;0)=TRUE,1,"")</f>
      </c>
      <c r="AP24" s="56">
        <f>IF(AN24="",0,(AP$4*(101+(1000*LOG(AN$4,10))-(1000*LOG(AN24,10)))))</f>
        <v>0</v>
      </c>
      <c r="AQ24" s="35"/>
      <c r="AR24" s="18">
        <f>IF(AND(AR$1&lt;&gt;$F24,AQ24&gt;0)=TRUE,1,"")</f>
      </c>
      <c r="AS24" s="32">
        <f>IF(AQ24="",0,(AS$4*(101+(1000*LOG(AQ$4,10))-(1000*LOG(AQ24,10)))))</f>
        <v>0</v>
      </c>
      <c r="AU24" s="55">
        <f>IF(AND(AU$1&lt;&gt;$F24,AT24&gt;0)=TRUE,1,"")</f>
      </c>
      <c r="AV24" s="56">
        <f>IF(AT24="",0,(AV$4*(101+(1000*LOG(AT$4,10))-(1000*LOG(AT24,10)))))</f>
        <v>0</v>
      </c>
      <c r="AW24" s="35"/>
      <c r="AX24" s="18">
        <f>IF(AND(AX$1&lt;&gt;$F24,AW24&gt;0)=TRUE,1,"")</f>
      </c>
      <c r="AY24" s="32">
        <f>IF(AW24="",0,(AY$4*(101+(1000*LOG(AW$4,10))-(1000*LOG(AW24,10)))))</f>
        <v>0</v>
      </c>
      <c r="BA24" s="55">
        <f>IF(AND(BA$1&lt;&gt;$F24,AZ24&gt;0)=TRUE,1,"")</f>
      </c>
      <c r="BB24" s="56">
        <f>IF(AZ24="",0,(BB$4*(101+(1000*LOG(AZ$4,10))-(1000*LOG(AZ24,10)))))</f>
        <v>0</v>
      </c>
      <c r="BC24" s="33">
        <f>L24+O24+R24+U24+X24+AA24+AD24+AG24+AJ24+AM24+AP24+AS24+AV24+AY24+BB24</f>
        <v>2976.5736989200514</v>
      </c>
      <c r="BD24" s="36">
        <f>BW24</f>
        <v>2976.573698920052</v>
      </c>
      <c r="BE24" s="18" t="str">
        <f>IF(MAX(BA24,AX24,AU24,AR24,AO24,AL24,AI24,AF24,AC24,Z24,W24,T24,T24,Q24,N24,K24)&gt;0,"*","")</f>
        <v>*</v>
      </c>
      <c r="BF24" s="34">
        <f>IF(BE24="*",BD24*0.05,0)</f>
        <v>148.8286849460026</v>
      </c>
      <c r="BG24" s="37">
        <f>BD24+BF24</f>
        <v>3125.4023838660546</v>
      </c>
      <c r="BH24" s="30">
        <f>L24</f>
        <v>489.1801713828812</v>
      </c>
      <c r="BI24" s="30">
        <f>O24</f>
        <v>0</v>
      </c>
      <c r="BJ24" s="30">
        <f>R24</f>
        <v>0</v>
      </c>
      <c r="BK24" s="30">
        <f>U24</f>
        <v>799.9700043360189</v>
      </c>
      <c r="BL24" s="30">
        <f>X24</f>
        <v>0</v>
      </c>
      <c r="BM24" s="30">
        <f>AA24</f>
        <v>0</v>
      </c>
      <c r="BN24" s="30">
        <f>AD24</f>
        <v>0</v>
      </c>
      <c r="BO24" s="30">
        <f>AG24</f>
        <v>619.5139398778872</v>
      </c>
      <c r="BP24" s="30">
        <f>AJ24</f>
        <v>1067.9095833232643</v>
      </c>
      <c r="BQ24" s="30">
        <f>AM24</f>
        <v>0</v>
      </c>
      <c r="BR24" s="30">
        <f>AP24</f>
        <v>0</v>
      </c>
      <c r="BS24" s="30">
        <f>AS24</f>
        <v>0</v>
      </c>
      <c r="BT24" s="30">
        <f>AV24</f>
        <v>0</v>
      </c>
      <c r="BU24" s="30">
        <f>AY24</f>
        <v>0</v>
      </c>
      <c r="BV24" s="30">
        <f>BB24</f>
        <v>0</v>
      </c>
      <c r="BW24" s="38">
        <f>(LARGE(BH24:BV24,1))+(LARGE(BH24:BV24,2))+(LARGE(BH24:BV24,3))+(LARGE(BH24:BV24,4))+(LARGE(BH24:BV24,5))</f>
        <v>2976.573698920052</v>
      </c>
    </row>
    <row r="25" spans="1:75" ht="12.75" customHeight="1">
      <c r="A25" s="28">
        <v>18</v>
      </c>
      <c r="B25" s="29" t="s">
        <v>283</v>
      </c>
      <c r="C25" s="16" t="s">
        <v>166</v>
      </c>
      <c r="D25" s="120">
        <v>7</v>
      </c>
      <c r="E25" s="177" t="s">
        <v>46</v>
      </c>
      <c r="F25" s="31">
        <v>1</v>
      </c>
      <c r="G25" s="50" t="s">
        <v>290</v>
      </c>
      <c r="H25" s="17" t="s">
        <v>565</v>
      </c>
      <c r="I25" s="341">
        <f>BG25</f>
        <v>3104.653630686321</v>
      </c>
      <c r="J25" s="251"/>
      <c r="K25" s="55">
        <f>IF(AND(K$1&lt;&gt;$F25,J25&gt;0)=TRUE,1,"")</f>
      </c>
      <c r="L25" s="56">
        <f>IF(J25="",0,(L$4*(101+(1000*LOG(J$4,10))-(1000*LOG(J25,10)))))</f>
        <v>0</v>
      </c>
      <c r="M25" s="175">
        <v>14</v>
      </c>
      <c r="O25" s="32">
        <f>IF(M25="",0,(O$4*(101+(1000*LOG(M$4,10))-(1000*LOG(M25,10)))))</f>
        <v>255.90195998574336</v>
      </c>
      <c r="Q25" s="55">
        <f>IF(AND(Q$1&lt;&gt;$F25,P25&gt;0)=TRUE,1,"")</f>
      </c>
      <c r="R25" s="56">
        <f>IF(P25="",0,(R$4*(101+(1000*LOG(P$4,10))-(1000*LOG(P25,10)))))</f>
        <v>0</v>
      </c>
      <c r="S25" s="175"/>
      <c r="T25" s="18">
        <f>IF(AND(T$1&lt;&gt;$F25,S25&gt;0)=TRUE,1,"")</f>
      </c>
      <c r="U25" s="32">
        <f>IF(S25="",0,(U$4*(101+(1000*LOG(S$4,10))-(1000*LOG(S25,10)))))</f>
        <v>0</v>
      </c>
      <c r="V25" s="168">
        <v>9</v>
      </c>
      <c r="W25" s="55">
        <f>IF(AND(W$1&lt;&gt;$F25,V25&gt;0)=TRUE,1,"")</f>
        <v>1</v>
      </c>
      <c r="X25" s="56">
        <f>IF(V25="",0,(X$4*(101+(1000*LOG(V$4,10))-(1000*LOG(V25,10)))))</f>
        <v>665.2714304385623</v>
      </c>
      <c r="Y25" s="202">
        <v>8</v>
      </c>
      <c r="Z25" s="18">
        <f>IF(AND(Z$1&lt;&gt;$F25,Y25&gt;0)=TRUE,1,"")</f>
      </c>
      <c r="AA25" s="32">
        <f>IF(Y25="",0,(AA$4*(101+(1000*LOG(Y$4,10))-(1000*LOG(Y25,10)))))</f>
        <v>972.1170120310832</v>
      </c>
      <c r="AB25" s="126"/>
      <c r="AC25" s="55">
        <f>IF(AND(AC$1&lt;&gt;$F25,AB25&gt;0)=TRUE,1,"")</f>
      </c>
      <c r="AD25" s="56">
        <f>IF(AB25="",0,(AD$4*(101+(1000*LOG(AB$4,10))-(1000*LOG(AB25,10)))))</f>
        <v>0</v>
      </c>
      <c r="AE25" s="35">
        <v>18</v>
      </c>
      <c r="AF25" s="18">
        <f>IF(AND(AF$1&lt;&gt;$F25,AE25&gt;0)=TRUE,1,"")</f>
        <v>1</v>
      </c>
      <c r="AG25" s="34">
        <f>IF(AE25="",0,(AG$4*(101+(1000*LOG(AE$4,10))-(1000*LOG(AE25,10)))))</f>
        <v>364.2414347745814</v>
      </c>
      <c r="AI25" s="55">
        <f>IF(AND(AI$1&lt;&gt;$F25,AH25&gt;0)=TRUE,1,"")</f>
      </c>
      <c r="AJ25" s="56">
        <f>IF(AH25="",0,(AJ$4*(101+(1000*LOG(AH$4,10))-(1000*LOG(AH25,10)))))</f>
        <v>0</v>
      </c>
      <c r="AK25" s="35">
        <v>36</v>
      </c>
      <c r="AL25" s="18">
        <f>IF(AND(AL$1&lt;&gt;$F25,AK25&gt;0)=TRUE,1,"")</f>
      </c>
      <c r="AM25" s="34">
        <f>IF(AK25="",0,(AM$4*(101+(1000*LOG(AK$4,10))-(1000*LOG(AK25,10)))))</f>
        <v>412.53416780434975</v>
      </c>
      <c r="AN25" s="59">
        <v>25</v>
      </c>
      <c r="AO25" s="55">
        <f>IF(AND(AO$1&lt;&gt;$F25,AN25&gt;0)=TRUE,1,"")</f>
        <v>1</v>
      </c>
      <c r="AP25" s="56">
        <f>IF(AN25="",0,(AP$4*(101+(1000*LOG(AN$4,10))-(1000*LOG(AN25,10)))))</f>
        <v>247.1280356782379</v>
      </c>
      <c r="AQ25" s="35"/>
      <c r="AR25" s="18">
        <f>IF(AND(AR$1&lt;&gt;$F25,AQ25&gt;0)=TRUE,1,"")</f>
      </c>
      <c r="AS25" s="32">
        <f>IF(AQ25="",0,(AS$4*(101+(1000*LOG(AQ$4,10))-(1000*LOG(AQ25,10)))))</f>
        <v>0</v>
      </c>
      <c r="AU25" s="55">
        <f>IF(AND(AU$1&lt;&gt;$F25,AT25&gt;0)=TRUE,1,"")</f>
      </c>
      <c r="AV25" s="56">
        <f>IF(AT25="",0,(AV$4*(101+(1000*LOG(AT$4,10))-(1000*LOG(AT25,10)))))</f>
        <v>0</v>
      </c>
      <c r="AW25" s="35">
        <v>17</v>
      </c>
      <c r="AX25" s="18">
        <f>IF(AND(AX$1&lt;&gt;$F25,AW25&gt;0)=TRUE,1,"")</f>
      </c>
      <c r="AY25" s="32">
        <f>IF(AW25="",0,(AY$4*(101+(1000*LOG(AW$4,10))-(1000*LOG(AW25,10)))))</f>
        <v>542.6489365574434</v>
      </c>
      <c r="BA25" s="55">
        <f>IF(AND(BA$1&lt;&gt;$F25,AZ25&gt;0)=TRUE,1,"")</f>
      </c>
      <c r="BB25" s="56">
        <f>IF(AZ25="",0,(BB$4*(101+(1000*LOG(AZ$4,10))-(1000*LOG(AZ25,10)))))</f>
        <v>0</v>
      </c>
      <c r="BC25" s="33">
        <f>L25+O25+R25+U25+X25+AA25+AD25+AG25+AJ25+AM25+AP25+AS25+AV25+AY25+BB25</f>
        <v>3459.842977270001</v>
      </c>
      <c r="BD25" s="36">
        <f>BW25</f>
        <v>2956.81298160602</v>
      </c>
      <c r="BE25" s="18" t="str">
        <f>IF(MAX(BA25,AX25,AU25,AR25,AO25,AL25,AI25,AF25,AC25,Z25,W25,T25,T25,Q25,N25,K25)&gt;0,"*","")</f>
        <v>*</v>
      </c>
      <c r="BF25" s="34">
        <f>IF(BE25="*",BD25*0.05,0)</f>
        <v>147.840649080301</v>
      </c>
      <c r="BG25" s="37">
        <f>BD25+BF25</f>
        <v>3104.653630686321</v>
      </c>
      <c r="BH25" s="30">
        <f>L25</f>
        <v>0</v>
      </c>
      <c r="BI25" s="30">
        <f>O25</f>
        <v>255.90195998574336</v>
      </c>
      <c r="BJ25" s="30">
        <f>R25</f>
        <v>0</v>
      </c>
      <c r="BK25" s="30">
        <f>U25</f>
        <v>0</v>
      </c>
      <c r="BL25" s="30">
        <f>X25</f>
        <v>665.2714304385623</v>
      </c>
      <c r="BM25" s="30">
        <f>AA25</f>
        <v>972.1170120310832</v>
      </c>
      <c r="BN25" s="30">
        <f>AD25</f>
        <v>0</v>
      </c>
      <c r="BO25" s="30">
        <f>AG25</f>
        <v>364.2414347745814</v>
      </c>
      <c r="BP25" s="30">
        <f>AJ25</f>
        <v>0</v>
      </c>
      <c r="BQ25" s="30">
        <f>AM25</f>
        <v>412.53416780434975</v>
      </c>
      <c r="BR25" s="30">
        <f>AP25</f>
        <v>247.1280356782379</v>
      </c>
      <c r="BS25" s="30">
        <f>AS25</f>
        <v>0</v>
      </c>
      <c r="BT25" s="30">
        <f>AV25</f>
        <v>0</v>
      </c>
      <c r="BU25" s="30">
        <f>AY25</f>
        <v>542.6489365574434</v>
      </c>
      <c r="BV25" s="30">
        <f>BB25</f>
        <v>0</v>
      </c>
      <c r="BW25" s="38">
        <f>(LARGE(BH25:BV25,1))+(LARGE(BH25:BV25,2))+(LARGE(BH25:BV25,3))+(LARGE(BH25:BV25,4))+(LARGE(BH25:BV25,5))</f>
        <v>2956.81298160602</v>
      </c>
    </row>
    <row r="26" spans="1:75" ht="12.75" customHeight="1">
      <c r="A26" s="28">
        <v>19</v>
      </c>
      <c r="B26" s="29" t="s">
        <v>271</v>
      </c>
      <c r="C26" s="16" t="s">
        <v>32</v>
      </c>
      <c r="D26" s="120">
        <v>4</v>
      </c>
      <c r="E26" s="177" t="s">
        <v>46</v>
      </c>
      <c r="F26" s="31">
        <v>1</v>
      </c>
      <c r="G26" s="50" t="s">
        <v>290</v>
      </c>
      <c r="H26" s="17" t="s">
        <v>565</v>
      </c>
      <c r="I26" s="341">
        <f>BG26</f>
        <v>2767.807387589412</v>
      </c>
      <c r="J26" s="251"/>
      <c r="K26" s="55">
        <f>IF(AND(K$1&lt;&gt;$F26,J26&gt;0)=TRUE,1,"")</f>
      </c>
      <c r="L26" s="56">
        <f>IF(J26="",0,(L$4*(101+(1000*LOG(J$4,10))-(1000*LOG(J26,10)))))</f>
        <v>0</v>
      </c>
      <c r="M26" s="175">
        <v>13</v>
      </c>
      <c r="N26" s="18">
        <f>IF(AND(N$1&lt;&gt;$F26,M26&gt;0)=TRUE,1,"")</f>
      </c>
      <c r="O26" s="32">
        <f>IF(M26="",0,(O$4*(101+(1000*LOG(M$4,10))-(1000*LOG(M26,10)))))</f>
        <v>288.08664335714434</v>
      </c>
      <c r="Q26" s="55">
        <f>IF(AND(Q$1&lt;&gt;$F26,P26&gt;0)=TRUE,1,"")</f>
      </c>
      <c r="R26" s="56">
        <f>IF(P26="",0,(R$4*(101+(1000*LOG(P$4,10))-(1000*LOG(P26,10)))))</f>
        <v>0</v>
      </c>
      <c r="S26" s="175"/>
      <c r="T26" s="18">
        <f>IF(AND(T$1&lt;&gt;$F26,S26&gt;0)=TRUE,1,"")</f>
      </c>
      <c r="U26" s="32">
        <f>IF(S26="",0,(U$4*(101+(1000*LOG(S$4,10))-(1000*LOG(S26,10)))))</f>
        <v>0</v>
      </c>
      <c r="W26" s="55">
        <f>IF(AND(W$1&lt;&gt;$F26,V26&gt;0)=TRUE,1,"")</f>
      </c>
      <c r="X26" s="56">
        <f>IF(V26="",0,(X$4*(101+(1000*LOG(V$4,10))-(1000*LOG(V26,10)))))</f>
        <v>0</v>
      </c>
      <c r="Z26" s="18">
        <f>IF(AND(Z$1&lt;&gt;$F26,Y26&gt;0)=TRUE,1,"")</f>
      </c>
      <c r="AA26" s="32">
        <f>IF(Y26="",0,(AA$4*(101+(1000*LOG(Y$4,10))-(1000*LOG(Y26,10)))))</f>
        <v>0</v>
      </c>
      <c r="AB26" s="126"/>
      <c r="AC26" s="55">
        <f>IF(AND(AC$1&lt;&gt;$F26,AB26&gt;0)=TRUE,1,"")</f>
      </c>
      <c r="AD26" s="56">
        <f>IF(AB26="",0,(AD$4*(101+(1000*LOG(AB$4,10))-(1000*LOG(AB26,10)))))</f>
        <v>0</v>
      </c>
      <c r="AF26" s="18">
        <f>IF(AND(AF$1&lt;&gt;$F26,AE26&gt;0)=TRUE,1,"")</f>
      </c>
      <c r="AG26" s="34">
        <f>IF(AE26="",0,(AG$4*(101+(1000*LOG(AE$4,10))-(1000*LOG(AE26,10)))))</f>
        <v>0</v>
      </c>
      <c r="AI26" s="55">
        <f>IF(AND(AI$1&lt;&gt;$F26,AH26&gt;0)=TRUE,1,"")</f>
      </c>
      <c r="AJ26" s="56">
        <f>IF(AH26="",0,(AJ$4*(101+(1000*LOG(AH$4,10))-(1000*LOG(AH26,10)))))</f>
        <v>0</v>
      </c>
      <c r="AK26" s="35">
        <v>12</v>
      </c>
      <c r="AL26" s="18">
        <f>IF(AND(AL$1&lt;&gt;$F26,AK26&gt;0)=TRUE,1,"")</f>
      </c>
      <c r="AM26" s="34">
        <f>IF(AK26="",0,(AM$4*(101+(1000*LOG(AK$4,10))-(1000*LOG(AK26,10)))))</f>
        <v>1008.9357362039277</v>
      </c>
      <c r="AN26" s="59">
        <v>10</v>
      </c>
      <c r="AO26" s="55">
        <f>IF(AND(AO$1&lt;&gt;$F26,AN26&gt;0)=TRUE,1,"")</f>
        <v>1</v>
      </c>
      <c r="AP26" s="56">
        <f>IF(AN26="",0,(AP$4*(101+(1000*LOG(AN$4,10))-(1000*LOG(AN26,10)))))</f>
        <v>645.0680443502754</v>
      </c>
      <c r="AQ26" s="35"/>
      <c r="AR26" s="18">
        <f>IF(AND(AR$1&lt;&gt;$F26,AQ26&gt;0)=TRUE,1,"")</f>
      </c>
      <c r="AS26" s="32">
        <f>IF(AQ26="",0,(AS$4*(101+(1000*LOG(AQ$4,10))-(1000*LOG(AQ26,10)))))</f>
        <v>0</v>
      </c>
      <c r="AU26" s="55">
        <f>IF(AND(AU$1&lt;&gt;$F26,AT26&gt;0)=TRUE,1,"")</f>
      </c>
      <c r="AV26" s="56">
        <f>IF(AT26="",0,(AV$4*(101+(1000*LOG(AT$4,10))-(1000*LOG(AT26,10)))))</f>
        <v>0</v>
      </c>
      <c r="AW26" s="35">
        <v>12</v>
      </c>
      <c r="AX26" s="18">
        <f>IF(AND(AX$1&lt;&gt;$F26,AW26&gt;0)=TRUE,1,"")</f>
      </c>
      <c r="AY26" s="32">
        <f>IF(AW26="",0,(AY$4*(101+(1000*LOG(AW$4,10))-(1000*LOG(AW26,10)))))</f>
        <v>693.9166118880926</v>
      </c>
      <c r="BA26" s="55">
        <f>IF(AND(BA$1&lt;&gt;$F26,AZ26&gt;0)=TRUE,1,"")</f>
      </c>
      <c r="BB26" s="56">
        <f>IF(AZ26="",0,(BB$4*(101+(1000*LOG(AZ$4,10))-(1000*LOG(AZ26,10)))))</f>
        <v>0</v>
      </c>
      <c r="BC26" s="33">
        <f>L26+O26+R26+U26+X26+AA26+AD26+AG26+AJ26+AM26+AP26+AS26+AV26+AY26+BB26</f>
        <v>2636.00703579944</v>
      </c>
      <c r="BD26" s="36">
        <f>BW26</f>
        <v>2636.00703579944</v>
      </c>
      <c r="BE26" s="18" t="str">
        <f>IF(MAX(BA26,AX26,AU26,AR26,AO26,AL26,AI26,AF26,AC26,Z26,W26,T26,T26,Q26,N26,K26)&gt;0,"*","")</f>
        <v>*</v>
      </c>
      <c r="BF26" s="34">
        <f>IF(BE26="*",BD26*0.05,0)</f>
        <v>131.800351789972</v>
      </c>
      <c r="BG26" s="37">
        <f>BD26+BF26</f>
        <v>2767.807387589412</v>
      </c>
      <c r="BH26" s="30">
        <f>L26</f>
        <v>0</v>
      </c>
      <c r="BI26" s="30">
        <f>O26</f>
        <v>288.08664335714434</v>
      </c>
      <c r="BJ26" s="30">
        <f>R26</f>
        <v>0</v>
      </c>
      <c r="BK26" s="30">
        <f>U26</f>
        <v>0</v>
      </c>
      <c r="BL26" s="30">
        <f>X26</f>
        <v>0</v>
      </c>
      <c r="BM26" s="30">
        <f>AA26</f>
        <v>0</v>
      </c>
      <c r="BN26" s="30">
        <f>AD26</f>
        <v>0</v>
      </c>
      <c r="BO26" s="30">
        <f>AG26</f>
        <v>0</v>
      </c>
      <c r="BP26" s="30">
        <f>AJ26</f>
        <v>0</v>
      </c>
      <c r="BQ26" s="30">
        <f>AM26</f>
        <v>1008.9357362039277</v>
      </c>
      <c r="BR26" s="30">
        <f>AP26</f>
        <v>645.0680443502754</v>
      </c>
      <c r="BS26" s="30">
        <f>AS26</f>
        <v>0</v>
      </c>
      <c r="BT26" s="30">
        <f>AV26</f>
        <v>0</v>
      </c>
      <c r="BU26" s="30">
        <f>AY26</f>
        <v>693.9166118880926</v>
      </c>
      <c r="BV26" s="30">
        <f>BB26</f>
        <v>0</v>
      </c>
      <c r="BW26" s="38">
        <f>(LARGE(BH26:BV26,1))+(LARGE(BH26:BV26,2))+(LARGE(BH26:BV26,3))+(LARGE(BH26:BV26,4))+(LARGE(BH26:BV26,5))</f>
        <v>2636.00703579944</v>
      </c>
    </row>
    <row r="27" spans="1:80" ht="12.75">
      <c r="A27" s="28">
        <v>20</v>
      </c>
      <c r="B27" s="29" t="s">
        <v>349</v>
      </c>
      <c r="C27" s="16" t="s">
        <v>16</v>
      </c>
      <c r="D27" s="120">
        <v>5</v>
      </c>
      <c r="E27" s="177" t="s">
        <v>36</v>
      </c>
      <c r="F27" s="31">
        <v>2</v>
      </c>
      <c r="G27" s="50" t="s">
        <v>290</v>
      </c>
      <c r="H27" s="17" t="s">
        <v>565</v>
      </c>
      <c r="I27" s="341">
        <f>BG27</f>
        <v>2731.172228101445</v>
      </c>
      <c r="J27" s="251"/>
      <c r="L27" s="56">
        <f>IF(J27="",0,(L$4*(101+(1000*LOG(J$4,10))-(1000*LOG(J27,10)))))</f>
        <v>0</v>
      </c>
      <c r="M27" s="175"/>
      <c r="N27" s="18">
        <f>IF(AND(N$1&lt;&gt;$F27,M27&gt;0)=TRUE,1,"")</f>
      </c>
      <c r="O27" s="32">
        <f>IF(M27="",0,(O$4*(101+(1000*LOG(M$4,10))-(1000*LOG(M27,10)))))</f>
        <v>0</v>
      </c>
      <c r="Q27" s="55">
        <f>IF(AND(Q$1&lt;&gt;$F27,P27&gt;0)=TRUE,1,"")</f>
      </c>
      <c r="R27" s="56">
        <f>IF(P27="",0,(R$4*(101+(1000*LOG(P$4,10))-(1000*LOG(P27,10)))))</f>
        <v>0</v>
      </c>
      <c r="S27" s="175"/>
      <c r="T27" s="18">
        <f>IF(AND(T$1&lt;&gt;$F27,S27&gt;0)=TRUE,1,"")</f>
      </c>
      <c r="U27" s="32">
        <f>IF(S27="",0,(U$4*(101+(1000*LOG(S$4,10))-(1000*LOG(S27,10)))))</f>
        <v>0</v>
      </c>
      <c r="V27" s="168">
        <v>14</v>
      </c>
      <c r="W27" s="55">
        <f>IF(AND(W$1&lt;&gt;$F27,V27&gt;0)=TRUE,1,"")</f>
      </c>
      <c r="X27" s="56">
        <f>IF(V27="",0,(X$4*(101+(1000*LOG(V$4,10))-(1000*LOG(V27,10)))))</f>
        <v>473.38590419964953</v>
      </c>
      <c r="Z27" s="18">
        <f>IF(AND(Z$1&lt;&gt;$F27,Y27&gt;0)=TRUE,1,"")</f>
      </c>
      <c r="AA27" s="32">
        <f>IF(Y27="",0,(AA$4*(101+(1000*LOG(Y$4,10))-(1000*LOG(Y27,10)))))</f>
        <v>0</v>
      </c>
      <c r="AB27" s="126">
        <v>15</v>
      </c>
      <c r="AC27" s="55">
        <f>IF(AND(AC$1&lt;&gt;$F27,AB27&gt;0)=TRUE,1,"")</f>
      </c>
      <c r="AD27" s="56">
        <f>IF(AB27="",0,(AD$4*(101+(1000*LOG(AB$4,10))-(1000*LOG(AB27,10)))))</f>
        <v>456.3876579865739</v>
      </c>
      <c r="AE27" s="35">
        <v>15</v>
      </c>
      <c r="AF27" s="18">
        <f>IF(AND(AF$1&lt;&gt;$F27,AE27&gt;0)=TRUE,1,"")</f>
      </c>
      <c r="AG27" s="34">
        <f>IF(AE27="",0,(AG$4*(101+(1000*LOG(AE$4,10))-(1000*LOG(AE27,10)))))</f>
        <v>443.4226808222061</v>
      </c>
      <c r="AI27" s="55">
        <f>IF(AND(AI$1&lt;&gt;$F27,AH27&gt;0)=TRUE,1,"")</f>
      </c>
      <c r="AJ27" s="56">
        <f>IF(AH27="",0,(AJ$4*(101+(1000*LOG(AH$4,10))-(1000*LOG(AH27,10)))))</f>
        <v>0</v>
      </c>
      <c r="AK27" s="35">
        <v>16</v>
      </c>
      <c r="AL27" s="18">
        <f>IF(AND(AL$1&lt;&gt;$F27,AK27&gt;0)=TRUE,1,"")</f>
        <v>1</v>
      </c>
      <c r="AM27" s="34">
        <f>IF(AK27="",0,(AM$4*(101+(1000*LOG(AK$4,10))-(1000*LOG(AK27,10)))))</f>
        <v>852.7623154435528</v>
      </c>
      <c r="AO27" s="55">
        <f>IF(AND(AO$1&lt;&gt;$F27,AN27&gt;0)=TRUE,1,"")</f>
      </c>
      <c r="AP27" s="56">
        <f>IF(AN27="",0,(AP$4*(101+(1000*LOG(AN$4,10))-(1000*LOG(AN27,10)))))</f>
        <v>0</v>
      </c>
      <c r="AQ27" s="35"/>
      <c r="AR27" s="18">
        <f>IF(AND(AR$1&lt;&gt;$F27,AQ27&gt;0)=TRUE,1,"")</f>
      </c>
      <c r="AS27" s="32">
        <f>IF(AQ27="",0,(AS$4*(101+(1000*LOG(AQ$4,10))-(1000*LOG(AQ27,10)))))</f>
        <v>0</v>
      </c>
      <c r="AU27" s="55">
        <f>IF(AND(AU$1&lt;&gt;$F27,AT27&gt;0)=TRUE,1,"")</f>
      </c>
      <c r="AV27" s="56">
        <f>IF(AT27="",0,(AV$4*(101+(1000*LOG(AT$4,10))-(1000*LOG(AT27,10)))))</f>
        <v>0</v>
      </c>
      <c r="AW27" s="35">
        <v>25</v>
      </c>
      <c r="AX27" s="18">
        <f>IF(AND(AX$1&lt;&gt;$F27,AW27&gt;0)=TRUE,1,"")</f>
        <v>1</v>
      </c>
      <c r="AY27" s="32">
        <f>IF(AW27="",0,(AY$4*(101+(1000*LOG(AW$4,10))-(1000*LOG(AW27,10)))))</f>
        <v>375.15784926367974</v>
      </c>
      <c r="BA27" s="55">
        <f>IF(AND(BA$1&lt;&gt;$F27,AZ27&gt;0)=TRUE,1,"")</f>
      </c>
      <c r="BB27" s="56">
        <f>IF(AZ27="",0,(BB$4*(101+(1000*LOG(AZ$4,10))-(1000*LOG(AZ27,10)))))</f>
        <v>0</v>
      </c>
      <c r="BC27" s="33">
        <f>L27+O27+R27+U27+X27+AA27+AD27+AG27+AJ27+AM27+AP27+AS27+AV27+AY27+BB27</f>
        <v>2601.116407715662</v>
      </c>
      <c r="BD27" s="36">
        <f>BW27</f>
        <v>2601.116407715662</v>
      </c>
      <c r="BE27" s="18" t="str">
        <f>IF(MAX(BA27,AX27,AU27,AR27,AO27,AL27,AI27,AF27,AC27,Z27,W27,T27,T27,Q27,N27,K27)&gt;0,"*","")</f>
        <v>*</v>
      </c>
      <c r="BF27" s="34">
        <f>IF(BE27="*",BD27*0.05,0)</f>
        <v>130.0558203857831</v>
      </c>
      <c r="BG27" s="37">
        <f>BD27+BF27</f>
        <v>2731.172228101445</v>
      </c>
      <c r="BH27" s="30">
        <f>L27</f>
        <v>0</v>
      </c>
      <c r="BI27" s="30">
        <f>O27</f>
        <v>0</v>
      </c>
      <c r="BJ27" s="30">
        <f>R27</f>
        <v>0</v>
      </c>
      <c r="BK27" s="30">
        <f>U27</f>
        <v>0</v>
      </c>
      <c r="BL27" s="30">
        <f>X27</f>
        <v>473.38590419964953</v>
      </c>
      <c r="BM27" s="30">
        <f>AA27</f>
        <v>0</v>
      </c>
      <c r="BN27" s="30">
        <f>AD27</f>
        <v>456.3876579865739</v>
      </c>
      <c r="BO27" s="30">
        <f>AG27</f>
        <v>443.4226808222061</v>
      </c>
      <c r="BP27" s="30">
        <f>AJ27</f>
        <v>0</v>
      </c>
      <c r="BQ27" s="30">
        <f>AM27</f>
        <v>852.7623154435528</v>
      </c>
      <c r="BR27" s="30">
        <f>AP27</f>
        <v>0</v>
      </c>
      <c r="BS27" s="30">
        <f>AS27</f>
        <v>0</v>
      </c>
      <c r="BT27" s="30">
        <f>AV27</f>
        <v>0</v>
      </c>
      <c r="BU27" s="30">
        <f>AY27</f>
        <v>375.15784926367974</v>
      </c>
      <c r="BV27" s="30">
        <f>BB27</f>
        <v>0</v>
      </c>
      <c r="BW27" s="38">
        <f>(LARGE(BH27:BV27,1))+(LARGE(BH27:BV27,2))+(LARGE(BH27:BV27,3))+(LARGE(BH27:BV27,4))+(LARGE(BH27:BV27,5))</f>
        <v>2601.116407715662</v>
      </c>
      <c r="CB27" s="35">
        <f>IF(ISNUMBER(CA27),CA27-#REF!,"")</f>
      </c>
    </row>
    <row r="28" spans="1:80" ht="12.75" customHeight="1">
      <c r="A28" s="28">
        <v>20</v>
      </c>
      <c r="B28" s="195" t="s">
        <v>357</v>
      </c>
      <c r="C28" s="196" t="s">
        <v>358</v>
      </c>
      <c r="D28" s="188">
        <v>5</v>
      </c>
      <c r="E28" s="189" t="s">
        <v>288</v>
      </c>
      <c r="F28" s="190">
        <v>3</v>
      </c>
      <c r="G28" s="191" t="s">
        <v>290</v>
      </c>
      <c r="H28" s="192" t="s">
        <v>565</v>
      </c>
      <c r="I28" s="342">
        <f>BG28</f>
        <v>2670.2560976845793</v>
      </c>
      <c r="J28" s="251"/>
      <c r="L28" s="56">
        <f>IF(J28="",0,(L$4*(101+(1000*LOG(J$4,10))-(1000*LOG(J28,10)))))</f>
        <v>0</v>
      </c>
      <c r="M28" s="175"/>
      <c r="N28" s="18">
        <f>IF(AND(N$1&lt;&gt;$F28,M28&gt;0)=TRUE,1,"")</f>
      </c>
      <c r="O28" s="32">
        <f>IF(M28="",0,(O$4*(101+(1000*LOG(M$4,10))-(1000*LOG(M28,10)))))</f>
        <v>0</v>
      </c>
      <c r="Q28" s="55">
        <f>IF(AND(Q$1&lt;&gt;$F28,P28&gt;0)=TRUE,1,"")</f>
      </c>
      <c r="R28" s="56">
        <f>IF(P28="",0,(R$4*(101+(1000*LOG(P$4,10))-(1000*LOG(P28,10)))))</f>
        <v>0</v>
      </c>
      <c r="S28" s="175"/>
      <c r="T28" s="18">
        <f>IF(AND(T$1&lt;&gt;$F28,S28&gt;0)=TRUE,1,"")</f>
      </c>
      <c r="U28" s="32">
        <f>IF(S28="",0,(U$4*(101+(1000*LOG(S$4,10))-(1000*LOG(S28,10)))))</f>
        <v>0</v>
      </c>
      <c r="W28" s="55">
        <f>IF(AND(W$1&lt;&gt;$F28,V28&gt;0)=TRUE,1,"")</f>
      </c>
      <c r="X28" s="56">
        <f>IF(V28="",0,(X$4*(101+(1000*LOG(V$4,10))-(1000*LOG(V28,10)))))</f>
        <v>0</v>
      </c>
      <c r="Y28" s="202">
        <v>15</v>
      </c>
      <c r="Z28" s="18">
        <f>IF(AND(Z$1&lt;&gt;$F28,Y28&gt;0)=TRUE,1,"")</f>
        <v>1</v>
      </c>
      <c r="AA28" s="32">
        <f>IF(Y28="",0,(AA$4*(101+(1000*LOG(Y$4,10))-(1000*LOG(Y28,10)))))</f>
        <v>630.865421951411</v>
      </c>
      <c r="AB28" s="126"/>
      <c r="AC28" s="55">
        <f>IF(AND(AC$1&lt;&gt;$F28,AB28&gt;0)=TRUE,1,"")</f>
      </c>
      <c r="AD28" s="56">
        <f>IF(AB28="",0,(AD$4*(101+(1000*LOG(AB$4,10))-(1000*LOG(AB28,10)))))</f>
        <v>0</v>
      </c>
      <c r="AF28" s="18">
        <f>IF(AND(AF$1&lt;&gt;$F28,AE28&gt;0)=TRUE,1,"")</f>
      </c>
      <c r="AG28" s="34">
        <f>IF(AE28="",0,(AG$4*(101+(1000*LOG(AE$4,10))-(1000*LOG(AE28,10)))))</f>
        <v>0</v>
      </c>
      <c r="AI28" s="55">
        <f>IF(AND(AI$1&lt;&gt;$F28,AH28&gt;0)=TRUE,1,"")</f>
      </c>
      <c r="AJ28" s="56">
        <f>IF(AH28="",0,(AJ$4*(101+(1000*LOG(AH$4,10))-(1000*LOG(AH28,10)))))</f>
        <v>0</v>
      </c>
      <c r="AK28" s="35">
        <v>29</v>
      </c>
      <c r="AL28" s="18">
        <f>IF(AND(AL$1&lt;&gt;$F28,AK28&gt;0)=TRUE,1,"")</f>
        <v>1</v>
      </c>
      <c r="AM28" s="34">
        <f>IF(AK28="",0,(AM$4*(101+(1000*LOG(AK$4,10))-(1000*LOG(AK28,10)))))</f>
        <v>529.9147963897633</v>
      </c>
      <c r="AO28" s="55">
        <f>IF(AND(AO$1&lt;&gt;$F28,AN28&gt;0)=TRUE,1,"")</f>
      </c>
      <c r="AP28" s="56">
        <f>IF(AN28="",0,(AP$4*(101+(1000*LOG(AN$4,10))-(1000*LOG(AN28,10)))))</f>
        <v>0</v>
      </c>
      <c r="AQ28" s="35">
        <v>14</v>
      </c>
      <c r="AR28" s="18">
        <f>IF(AND(AR$1&lt;&gt;$F28,AQ28&gt;0)=TRUE,1,"")</f>
      </c>
      <c r="AS28" s="32">
        <f>IF(AQ28="",0,(AS$4*(101+(1000*LOG(AQ$4,10))-(1000*LOG(AQ28,10)))))</f>
        <v>482.7946606009368</v>
      </c>
      <c r="AT28" s="59">
        <v>28</v>
      </c>
      <c r="AU28" s="55">
        <f>IF(AND(AU$1&lt;&gt;$F28,AT28&gt;0)=TRUE,1,"")</f>
      </c>
      <c r="AV28" s="56">
        <f>IF(AT28="",0,(AV$4*(101+(1000*LOG(AT$4,10))-(1000*LOG(AT28,10)))))</f>
        <v>557.7920726950435</v>
      </c>
      <c r="AW28" s="35">
        <v>27</v>
      </c>
      <c r="AX28" s="18">
        <f>IF(AND(AX$1&lt;&gt;$F28,AW28&gt;0)=TRUE,1,"")</f>
        <v>1</v>
      </c>
      <c r="AY28" s="32">
        <f>IF(AW28="",0,(AY$4*(101+(1000*LOG(AW$4,10))-(1000*LOG(AW28,10)))))</f>
        <v>341.7340937767301</v>
      </c>
      <c r="BA28" s="55">
        <f>IF(AND(BA$1&lt;&gt;$F28,AZ28&gt;0)=TRUE,1,"")</f>
      </c>
      <c r="BB28" s="56">
        <f>IF(AZ28="",0,(BB$4*(101+(1000*LOG(AZ$4,10))-(1000*LOG(AZ28,10)))))</f>
        <v>0</v>
      </c>
      <c r="BC28" s="33">
        <f>L28+O28+R28+U28+X28+AA28+AD28+AG28+AJ28+AM28+AP28+AS28+AV28+AY28+BB28</f>
        <v>2543.101045413885</v>
      </c>
      <c r="BD28" s="36">
        <f>BW28</f>
        <v>2543.101045413885</v>
      </c>
      <c r="BE28" s="18" t="str">
        <f>IF(MAX(BA28,AX28,AU28,AR28,AO28,AL28,AI28,AF28,AC28,Z28,W28,T28,T28,Q28,N28,K28)&gt;0,"*","")</f>
        <v>*</v>
      </c>
      <c r="BF28" s="34">
        <f>IF(BE28="*",BD28*0.05,0)</f>
        <v>127.15505227069426</v>
      </c>
      <c r="BG28" s="37">
        <f>BD28+BF28</f>
        <v>2670.2560976845793</v>
      </c>
      <c r="BH28" s="30">
        <f>L28</f>
        <v>0</v>
      </c>
      <c r="BI28" s="30">
        <f>O28</f>
        <v>0</v>
      </c>
      <c r="BJ28" s="30">
        <f>R28</f>
        <v>0</v>
      </c>
      <c r="BK28" s="30">
        <f>U28</f>
        <v>0</v>
      </c>
      <c r="BL28" s="30">
        <f>X28</f>
        <v>0</v>
      </c>
      <c r="BM28" s="30">
        <f>AA28</f>
        <v>630.865421951411</v>
      </c>
      <c r="BN28" s="30">
        <f>AD28</f>
        <v>0</v>
      </c>
      <c r="BO28" s="30">
        <f>AG28</f>
        <v>0</v>
      </c>
      <c r="BP28" s="30">
        <f>AJ28</f>
        <v>0</v>
      </c>
      <c r="BQ28" s="30">
        <f>AM28</f>
        <v>529.9147963897633</v>
      </c>
      <c r="BR28" s="30">
        <f>AP28</f>
        <v>0</v>
      </c>
      <c r="BS28" s="30">
        <f>AS28</f>
        <v>482.7946606009368</v>
      </c>
      <c r="BT28" s="30">
        <f>AV28</f>
        <v>557.7920726950435</v>
      </c>
      <c r="BU28" s="30">
        <f>AY28</f>
        <v>341.7340937767301</v>
      </c>
      <c r="BV28" s="30">
        <f>BB28</f>
        <v>0</v>
      </c>
      <c r="BW28" s="38">
        <f>(LARGE(BH28:BV28,1))+(LARGE(BH28:BV28,2))+(LARGE(BH28:BV28,3))+(LARGE(BH28:BV28,4))+(LARGE(BH28:BV28,5))</f>
        <v>2543.101045413885</v>
      </c>
      <c r="CB28" s="35">
        <f>IF(ISNUMBER(CA28),CA28-#REF!,"")</f>
      </c>
    </row>
    <row r="29" spans="1:75" ht="12.75">
      <c r="A29" s="28">
        <v>21</v>
      </c>
      <c r="B29" s="29" t="s">
        <v>112</v>
      </c>
      <c r="C29" s="16" t="s">
        <v>107</v>
      </c>
      <c r="D29" s="120">
        <v>11</v>
      </c>
      <c r="E29" s="177" t="s">
        <v>158</v>
      </c>
      <c r="F29" s="31">
        <v>2</v>
      </c>
      <c r="G29" s="50" t="s">
        <v>290</v>
      </c>
      <c r="H29" s="17" t="s">
        <v>565</v>
      </c>
      <c r="I29" s="341">
        <f>BG29</f>
        <v>2594.0216611506557</v>
      </c>
      <c r="J29" s="251">
        <v>14</v>
      </c>
      <c r="K29" s="55">
        <f>IF(AND(K$1&lt;&gt;$F29,J29&gt;0)=TRUE,1,"")</f>
      </c>
      <c r="L29" s="56">
        <f>IF(J29="",0,(L$4*(101+(1000*LOG(J$4,10))-(1000*LOG(J29,10)))))</f>
        <v>297.2946451439684</v>
      </c>
      <c r="M29" s="175">
        <v>15</v>
      </c>
      <c r="N29" s="18">
        <f>IF(AND(N$1&lt;&gt;$F29,M29&gt;0)=TRUE,1,"")</f>
        <v>1</v>
      </c>
      <c r="O29" s="32">
        <f>IF(M29="",0,(O$4*(101+(1000*LOG(M$4,10))-(1000*LOG(M29,10)))))</f>
        <v>225.9387366082999</v>
      </c>
      <c r="Q29" s="55">
        <f>IF(AND(Q$1&lt;&gt;$F29,P29&gt;0)=TRUE,1,"")</f>
      </c>
      <c r="R29" s="56">
        <f>IF(P29="",0,(R$4*(101+(1000*LOG(P$4,10))-(1000*LOG(P29,10)))))</f>
        <v>0</v>
      </c>
      <c r="S29" s="175">
        <v>19</v>
      </c>
      <c r="T29" s="18">
        <f>IF(AND(T$1&lt;&gt;$F29,S29&gt;0)=TRUE,1,"")</f>
        <v>1</v>
      </c>
      <c r="U29" s="32">
        <f>IF(S29="",0,(U$4*(101+(1000*LOG(S$4,10))-(1000*LOG(S29,10)))))</f>
        <v>299.3676537668334</v>
      </c>
      <c r="W29" s="55">
        <f>IF(AND(W$1&lt;&gt;$F29,V29&gt;0)=TRUE,1,"")</f>
      </c>
      <c r="X29" s="56">
        <f>IF(V29="",0,(X$4*(101+(1000*LOG(V$4,10))-(1000*LOG(V29,10)))))</f>
        <v>0</v>
      </c>
      <c r="Y29" s="202">
        <v>18</v>
      </c>
      <c r="Z29" s="18">
        <f>IF(AND(Z$1&lt;&gt;$F29,Y29&gt;0)=TRUE,1,"")</f>
        <v>1</v>
      </c>
      <c r="AA29" s="32">
        <f>IF(Y29="",0,(AA$4*(101+(1000*LOG(Y$4,10))-(1000*LOG(Y29,10)))))</f>
        <v>531.8888643918802</v>
      </c>
      <c r="AB29" s="126">
        <v>23</v>
      </c>
      <c r="AC29" s="55">
        <f>IF(AND(AC$1&lt;&gt;$F29,AB29&gt;0)=TRUE,1,"")</f>
      </c>
      <c r="AD29" s="56">
        <f>IF(AB29="",0,(AD$4*(101+(1000*LOG(AB$4,10))-(1000*LOG(AB29,10)))))</f>
        <v>270.7510810246622</v>
      </c>
      <c r="AE29" s="35">
        <v>12</v>
      </c>
      <c r="AF29" s="18">
        <f>IF(AND(AF$1&lt;&gt;$F29,AE29&gt;0)=TRUE,1,"")</f>
      </c>
      <c r="AG29" s="34">
        <f>IF(AE29="",0,(AG$4*(101+(1000*LOG(AE$4,10))-(1000*LOG(AE29,10)))))</f>
        <v>540.3326938302625</v>
      </c>
      <c r="AH29" s="59">
        <v>18</v>
      </c>
      <c r="AI29" s="55">
        <f>IF(AND(AI$1&lt;&gt;$F29,AH29&gt;0)=TRUE,1,"")</f>
        <v>1</v>
      </c>
      <c r="AJ29" s="56">
        <f>IF(AH29="",0,(AJ$4*(101+(1000*LOG(AH$4,10))-(1000*LOG(AH29,10)))))</f>
        <v>471.5080149236866</v>
      </c>
      <c r="AK29" s="35">
        <v>35</v>
      </c>
      <c r="AL29" s="18">
        <f>IF(AND(AL$1&lt;&gt;$F29,AK29&gt;0)=TRUE,1,"")</f>
        <v>1</v>
      </c>
      <c r="AM29" s="34">
        <f>IF(AK29="",0,(AM$4*(101+(1000*LOG(AK$4,10))-(1000*LOG(AK29,10)))))</f>
        <v>427.8272383256143</v>
      </c>
      <c r="AN29" s="59">
        <v>14</v>
      </c>
      <c r="AO29" s="55">
        <f>IF(AND(AO$1&lt;&gt;$F29,AN29&gt;0)=TRUE,1,"")</f>
        <v>1</v>
      </c>
      <c r="AP29" s="56">
        <f>IF(AN29="",0,(AP$4*(101+(1000*LOG(AN$4,10))-(1000*LOG(AN29,10)))))</f>
        <v>498.9400086720377</v>
      </c>
      <c r="AQ29" s="35"/>
      <c r="AR29" s="18">
        <f>IF(AND(AR$1&lt;&gt;$F29,AQ29&gt;0)=TRUE,1,"")</f>
      </c>
      <c r="AS29" s="32">
        <f>IF(AQ29="",0,(AS$4*(101+(1000*LOG(AQ$4,10))-(1000*LOG(AQ29,10)))))</f>
        <v>0</v>
      </c>
      <c r="AU29" s="55">
        <f>IF(AND(AU$1&lt;&gt;$F29,AT29&gt;0)=TRUE,1,"")</f>
      </c>
      <c r="AV29" s="56">
        <f>IF(AT29="",0,(AV$4*(101+(1000*LOG(AT$4,10))-(1000*LOG(AT29,10)))))</f>
        <v>0</v>
      </c>
      <c r="AW29" s="35">
        <v>33</v>
      </c>
      <c r="AX29" s="18">
        <f>IF(AND(AX$1&lt;&gt;$F29,AW29&gt;0)=TRUE,1,"")</f>
        <v>1</v>
      </c>
      <c r="AY29" s="32">
        <f>IF(AW29="",0,(AY$4*(101+(1000*LOG(AW$4,10))-(1000*LOG(AW29,10)))))</f>
        <v>254.58391805783003</v>
      </c>
      <c r="AZ29" s="57">
        <v>19</v>
      </c>
      <c r="BA29" s="55">
        <f>IF(AND(BA$1&lt;&gt;$F29,AZ29&gt;0)=TRUE,1,"")</f>
      </c>
      <c r="BB29" s="56">
        <f>IF(AZ29="",0,(BB$4*(101+(1000*LOG(AZ$4,10))-(1000*LOG(AZ29,10)))))</f>
        <v>220.18640771920855</v>
      </c>
      <c r="BC29" s="33">
        <f>L29+O29+R29+U29+X29+AA29+AD29+AG29+AJ29+AM29+AP29+AS29+AV29+AY29+BB29</f>
        <v>4038.619262464284</v>
      </c>
      <c r="BD29" s="36">
        <f>BW29</f>
        <v>2470.4968201434817</v>
      </c>
      <c r="BE29" s="18" t="str">
        <f>IF(MAX(BA29,AX29,AU29,AR29,AO29,AL29,AI29,AF29,AC29,Z29,W29,T29,T29,Q29,N29,K29)&gt;0,"*","")</f>
        <v>*</v>
      </c>
      <c r="BF29" s="34">
        <f>IF(BE29="*",BD29*0.05,0)</f>
        <v>123.52484100717409</v>
      </c>
      <c r="BG29" s="37">
        <f>BD29+BF29</f>
        <v>2594.0216611506557</v>
      </c>
      <c r="BH29" s="30">
        <f>L29</f>
        <v>297.2946451439684</v>
      </c>
      <c r="BI29" s="30">
        <f>O29</f>
        <v>225.9387366082999</v>
      </c>
      <c r="BJ29" s="30">
        <f>R29</f>
        <v>0</v>
      </c>
      <c r="BK29" s="30">
        <f>U29</f>
        <v>299.3676537668334</v>
      </c>
      <c r="BL29" s="30">
        <f>X29</f>
        <v>0</v>
      </c>
      <c r="BM29" s="30">
        <f>AA29</f>
        <v>531.8888643918802</v>
      </c>
      <c r="BN29" s="30">
        <f>AD29</f>
        <v>270.7510810246622</v>
      </c>
      <c r="BO29" s="30">
        <f>AG29</f>
        <v>540.3326938302625</v>
      </c>
      <c r="BP29" s="30">
        <f>AJ29</f>
        <v>471.5080149236866</v>
      </c>
      <c r="BQ29" s="30">
        <f>AM29</f>
        <v>427.8272383256143</v>
      </c>
      <c r="BR29" s="30">
        <f>AP29</f>
        <v>498.9400086720377</v>
      </c>
      <c r="BS29" s="30">
        <f>AS29</f>
        <v>0</v>
      </c>
      <c r="BT29" s="30">
        <f>AV29</f>
        <v>0</v>
      </c>
      <c r="BU29" s="30">
        <f>AY29</f>
        <v>254.58391805783003</v>
      </c>
      <c r="BV29" s="30">
        <f>BB29</f>
        <v>220.18640771920855</v>
      </c>
      <c r="BW29" s="38">
        <f>(LARGE(BH29:BV29,1))+(LARGE(BH29:BV29,2))+(LARGE(BH29:BV29,3))+(LARGE(BH29:BV29,4))+(LARGE(BH29:BV29,5))</f>
        <v>2470.4968201434817</v>
      </c>
    </row>
    <row r="30" spans="1:177" s="4" customFormat="1" ht="12.75" customHeight="1">
      <c r="A30" s="28">
        <v>22</v>
      </c>
      <c r="B30" s="29" t="s">
        <v>43</v>
      </c>
      <c r="C30" s="16" t="s">
        <v>29</v>
      </c>
      <c r="D30" s="120">
        <v>5</v>
      </c>
      <c r="E30" s="177" t="s">
        <v>158</v>
      </c>
      <c r="F30" s="31">
        <v>2</v>
      </c>
      <c r="G30" s="50" t="s">
        <v>291</v>
      </c>
      <c r="H30" s="17" t="s">
        <v>565</v>
      </c>
      <c r="I30" s="341">
        <f>BG30</f>
        <v>2557.016681667164</v>
      </c>
      <c r="J30" s="251"/>
      <c r="K30" s="55"/>
      <c r="L30" s="56">
        <f>IF(J30="",0,(L$4*(101+(1000*LOG(J$4,10))-(1000*LOG(J30,10)))))</f>
        <v>0</v>
      </c>
      <c r="M30" s="175"/>
      <c r="N30" s="18">
        <f>IF(AND(N$1&lt;&gt;$F30,M30&gt;0)=TRUE,1,"")</f>
      </c>
      <c r="O30" s="32">
        <f>IF(M30="",0,(O$4*(101+(1000*LOG(M$4,10))-(1000*LOG(M30,10)))))</f>
        <v>0</v>
      </c>
      <c r="P30" s="168"/>
      <c r="Q30" s="55">
        <f>IF(AND(Q$1&lt;&gt;$F30,P30&gt;0)=TRUE,1,"")</f>
      </c>
      <c r="R30" s="56">
        <f>IF(P30="",0,(R$4*(101+(1000*LOG(P$4,10))-(1000*LOG(P30,10)))))</f>
        <v>0</v>
      </c>
      <c r="S30" s="175">
        <v>7</v>
      </c>
      <c r="T30" s="18">
        <f>IF(AND(T$1&lt;&gt;$F30,S30&gt;0)=TRUE,1,"")</f>
        <v>1</v>
      </c>
      <c r="U30" s="32">
        <f>IF(S30="",0,(U$4*(101+(1000*LOG(S$4,10))-(1000*LOG(S30,10)))))</f>
        <v>733.0232147054056</v>
      </c>
      <c r="V30" s="168"/>
      <c r="W30" s="55">
        <f>IF(AND(W$1&lt;&gt;$F30,V30&gt;0)=TRUE,1,"")</f>
      </c>
      <c r="X30" s="56">
        <f>IF(V30="",0,(X$4*(101+(1000*LOG(V$4,10))-(1000*LOG(V30,10)))))</f>
        <v>0</v>
      </c>
      <c r="Y30" s="202">
        <v>34</v>
      </c>
      <c r="Z30" s="18">
        <f>IF(AND(Z$1&lt;&gt;$F30,Y30&gt;0)=TRUE,1,"")</f>
        <v>1</v>
      </c>
      <c r="AA30" s="32">
        <f>IF(Y30="",0,(AA$4*(101+(1000*LOG(Y$4,10))-(1000*LOG(Y30,10)))))</f>
        <v>186.63084946819367</v>
      </c>
      <c r="AB30" s="126">
        <v>17</v>
      </c>
      <c r="AC30" s="55">
        <f>IF(AND(AC$1&lt;&gt;$F30,AB30&gt;0)=TRUE,1,"")</f>
      </c>
      <c r="AD30" s="56">
        <f>IF(AB30="",0,(AD$4*(101+(1000*LOG(AB$4,10))-(1000*LOG(AB30,10)))))</f>
        <v>402.02999566398125</v>
      </c>
      <c r="AE30" s="35">
        <v>11</v>
      </c>
      <c r="AF30" s="18">
        <f>IF(AND(AF$1&lt;&gt;$F30,AE30&gt;0)=TRUE,1,"")</f>
      </c>
      <c r="AG30" s="34">
        <f>IF(AE30="",0,(AG$4*(101+(1000*LOG(AE$4,10))-(1000*LOG(AE30,10)))))</f>
        <v>578.1212547196624</v>
      </c>
      <c r="AH30" s="59">
        <v>16</v>
      </c>
      <c r="AI30" s="55">
        <f>IF(AND(AI$1&lt;&gt;$F30,AH30&gt;0)=TRUE,1,"")</f>
        <v>1</v>
      </c>
      <c r="AJ30" s="56">
        <f>IF(AH30="",0,(AJ$4*(101+(1000*LOG(AH$4,10))-(1000*LOG(AH30,10)))))</f>
        <v>535.4486679829131</v>
      </c>
      <c r="AK30" s="35"/>
      <c r="AL30" s="18">
        <f>IF(AND(AL$1&lt;&gt;$F30,AK30&gt;0)=TRUE,1,"")</f>
      </c>
      <c r="AM30" s="34">
        <f>IF(AK30="",0,(AM$4*(101+(1000*LOG(AK$4,10))-(1000*LOG(AK30,10)))))</f>
        <v>0</v>
      </c>
      <c r="AN30" s="59"/>
      <c r="AO30" s="55">
        <f>IF(AND(AO$1&lt;&gt;$F30,AN30&gt;0)=TRUE,1,"")</f>
      </c>
      <c r="AP30" s="56">
        <f>IF(AN30="",0,(AP$4*(101+(1000*LOG(AN$4,10))-(1000*LOG(AN30,10)))))</f>
        <v>0</v>
      </c>
      <c r="AQ30" s="35"/>
      <c r="AR30" s="18">
        <f>IF(AND(AR$1&lt;&gt;$F30,AQ30&gt;0)=TRUE,1,"")</f>
      </c>
      <c r="AS30" s="32">
        <f>IF(AQ30="",0,(AS$4*(101+(1000*LOG(AQ$4,10))-(1000*LOG(AQ30,10)))))</f>
        <v>0</v>
      </c>
      <c r="AT30" s="59"/>
      <c r="AU30" s="55">
        <f>IF(AND(AU$1&lt;&gt;$F30,AT30&gt;0)=TRUE,1,"")</f>
      </c>
      <c r="AV30" s="56">
        <f>IF(AT30="",0,(AV$4*(101+(1000*LOG(AT$4,10))-(1000*LOG(AT30,10)))))</f>
        <v>0</v>
      </c>
      <c r="AW30" s="35"/>
      <c r="AX30" s="18">
        <f>IF(AND(AX$1&lt;&gt;$F30,AW30&gt;0)=TRUE,1,"")</f>
      </c>
      <c r="AY30" s="32">
        <f>IF(AW30="",0,(AY$4*(101+(1000*LOG(AW$4,10))-(1000*LOG(AW30,10)))))</f>
        <v>0</v>
      </c>
      <c r="AZ30" s="57"/>
      <c r="BA30" s="55">
        <f>IF(AND(BA$1&lt;&gt;$F30,AZ30&gt;0)=TRUE,1,"")</f>
      </c>
      <c r="BB30" s="56">
        <f>IF(AZ30="",0,(BB$4*(101+(1000*LOG(AZ$4,10))-(1000*LOG(AZ30,10)))))</f>
        <v>0</v>
      </c>
      <c r="BC30" s="33">
        <f>L30+O30+R30+U30+X30+AA30+AD30+AG30+AJ30+AM30+AP30+AS30+AV30+AY30+BB30</f>
        <v>2435.2539825401564</v>
      </c>
      <c r="BD30" s="36">
        <f>BW30</f>
        <v>2435.2539825401564</v>
      </c>
      <c r="BE30" s="18" t="str">
        <f>IF(MAX(BA30,AX30,AU30,AR30,AO30,AL30,AI30,AF30,AC30,Z30,W30,T30,T30,Q30,N30,K30)&gt;0,"*","")</f>
        <v>*</v>
      </c>
      <c r="BF30" s="34">
        <f>IF(BE30="*",BD30*0.05,0)</f>
        <v>121.76269912700782</v>
      </c>
      <c r="BG30" s="37">
        <f>BD30+BF30</f>
        <v>2557.016681667164</v>
      </c>
      <c r="BH30" s="30">
        <f>L30</f>
        <v>0</v>
      </c>
      <c r="BI30" s="30">
        <f>O30</f>
        <v>0</v>
      </c>
      <c r="BJ30" s="30">
        <f>R30</f>
        <v>0</v>
      </c>
      <c r="BK30" s="30">
        <f>U30</f>
        <v>733.0232147054056</v>
      </c>
      <c r="BL30" s="30">
        <f>X30</f>
        <v>0</v>
      </c>
      <c r="BM30" s="30">
        <f>AA30</f>
        <v>186.63084946819367</v>
      </c>
      <c r="BN30" s="30">
        <f>AD30</f>
        <v>402.02999566398125</v>
      </c>
      <c r="BO30" s="30">
        <f>AG30</f>
        <v>578.1212547196624</v>
      </c>
      <c r="BP30" s="30">
        <f>AJ30</f>
        <v>535.4486679829131</v>
      </c>
      <c r="BQ30" s="30">
        <f>AM30</f>
        <v>0</v>
      </c>
      <c r="BR30" s="30">
        <f>AP30</f>
        <v>0</v>
      </c>
      <c r="BS30" s="30">
        <f>AS30</f>
        <v>0</v>
      </c>
      <c r="BT30" s="30">
        <f>AV30</f>
        <v>0</v>
      </c>
      <c r="BU30" s="30">
        <f>AY30</f>
        <v>0</v>
      </c>
      <c r="BV30" s="30">
        <f>BB30</f>
        <v>0</v>
      </c>
      <c r="BW30" s="38">
        <f>(LARGE(BH30:BV30,1))+(LARGE(BH30:BV30,2))+(LARGE(BH30:BV30,3))+(LARGE(BH30:BV30,4))+(LARGE(BH30:BV30,5))</f>
        <v>2435.2539825401564</v>
      </c>
      <c r="BX30" s="42"/>
      <c r="BY30" s="35"/>
      <c r="BZ30" s="35"/>
      <c r="CA30" s="35"/>
      <c r="CB30" s="35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</row>
    <row r="31" spans="1:75" ht="12.75" customHeight="1">
      <c r="A31" s="28">
        <v>23</v>
      </c>
      <c r="B31" s="29" t="s">
        <v>63</v>
      </c>
      <c r="C31" s="16" t="s">
        <v>64</v>
      </c>
      <c r="D31" s="120">
        <v>3</v>
      </c>
      <c r="E31" s="177" t="s">
        <v>58</v>
      </c>
      <c r="F31" s="31">
        <v>2</v>
      </c>
      <c r="G31" s="50" t="s">
        <v>289</v>
      </c>
      <c r="H31" s="17" t="s">
        <v>565</v>
      </c>
      <c r="I31" s="341">
        <f>BG31</f>
        <v>2545.93860816416</v>
      </c>
      <c r="J31" s="251">
        <v>8</v>
      </c>
      <c r="K31" s="55">
        <f>IF(AND(K$1&lt;&gt;$F31,J31&gt;0)=TRUE,1,"")</f>
      </c>
      <c r="L31" s="56">
        <f>IF(J31="",0,(L$4*(101+(1000*LOG(J$4,10))-(1000*LOG(J31,10)))))</f>
        <v>540.3326938302627</v>
      </c>
      <c r="M31" s="175"/>
      <c r="N31" s="18">
        <f>IF(AND(N$1&lt;&gt;$F31,M31&gt;0)=TRUE,1,"")</f>
      </c>
      <c r="O31" s="32">
        <f>IF(M31="",0,(O$4*(101+(1000*LOG(M$4,10))-(1000*LOG(M31,10)))))</f>
        <v>0</v>
      </c>
      <c r="Q31" s="55">
        <f>IF(AND(Q$1&lt;&gt;$F31,P31&gt;0)=TRUE,1,"")</f>
      </c>
      <c r="R31" s="56">
        <f>IF(P31="",0,(R$4*(101+(1000*LOG(P$4,10))-(1000*LOG(P31,10)))))</f>
        <v>0</v>
      </c>
      <c r="S31" s="175"/>
      <c r="T31" s="18">
        <f>IF(AND(T$1&lt;&gt;$F31,S31&gt;0)=TRUE,1,"")</f>
      </c>
      <c r="U31" s="32">
        <f>IF(S31="",0,(U$4*(101+(1000*LOG(S$4,10))-(1000*LOG(S31,10)))))</f>
        <v>0</v>
      </c>
      <c r="V31" s="168">
        <v>3</v>
      </c>
      <c r="W31" s="55">
        <f>IF(AND(W$1&lt;&gt;$F31,V31&gt;0)=TRUE,1,"")</f>
      </c>
      <c r="X31" s="56">
        <f>IF(V31="",0,(X$4*(101+(1000*LOG(V$4,10))-(1000*LOG(V31,10)))))</f>
        <v>1142.3926851582248</v>
      </c>
      <c r="Z31" s="18">
        <f>IF(AND(Z$1&lt;&gt;$F31,Y31&gt;0)=TRUE,1,"")</f>
      </c>
      <c r="AA31" s="32">
        <f>IF(Y31="",0,(AA$4*(101+(1000*LOG(Y$4,10))-(1000*LOG(Y31,10)))))</f>
        <v>0</v>
      </c>
      <c r="AB31" s="126"/>
      <c r="AC31" s="55">
        <f>IF(AND(AC$1&lt;&gt;$F31,AB31&gt;0)=TRUE,1,"")</f>
      </c>
      <c r="AD31" s="56">
        <f>IF(AB31="",0,(AD$4*(101+(1000*LOG(AB$4,10))-(1000*LOG(AB31,10)))))</f>
        <v>0</v>
      </c>
      <c r="AF31" s="18">
        <f>IF(AND(AF$1&lt;&gt;$F31,AE31&gt;0)=TRUE,1,"")</f>
      </c>
      <c r="AG31" s="34">
        <f>IF(AE31="",0,(AG$4*(101+(1000*LOG(AE$4,10))-(1000*LOG(AE31,10)))))</f>
        <v>0</v>
      </c>
      <c r="AI31" s="55">
        <f>IF(AND(AI$1&lt;&gt;$F31,AH31&gt;0)=TRUE,1,"")</f>
      </c>
      <c r="AJ31" s="56">
        <f>IF(AH31="",0,(AJ$4*(101+(1000*LOG(AH$4,10))-(1000*LOG(AH31,10)))))</f>
        <v>0</v>
      </c>
      <c r="AL31" s="18">
        <f>IF(AND(AL$1&lt;&gt;$F31,AK31&gt;0)=TRUE,1,"")</f>
      </c>
      <c r="AM31" s="34">
        <f>IF(AK31="",0,(AM$4*(101+(1000*LOG(AK$4,10))-(1000*LOG(AK31,10)))))</f>
        <v>0</v>
      </c>
      <c r="AN31" s="59">
        <v>8</v>
      </c>
      <c r="AO31" s="55">
        <f>IF(AND(AO$1&lt;&gt;$F31,AN31&gt;0)=TRUE,1,"")</f>
        <v>1</v>
      </c>
      <c r="AP31" s="56">
        <f>IF(AN31="",0,(AP$4*(101+(1000*LOG(AN$4,10))-(1000*LOG(AN31,10)))))</f>
        <v>741.978057358332</v>
      </c>
      <c r="AQ31" s="35"/>
      <c r="AR31" s="18">
        <f>IF(AND(AR$1&lt;&gt;$F31,AQ31&gt;0)=TRUE,1,"")</f>
      </c>
      <c r="AS31" s="32">
        <f>IF(AQ31="",0,(AS$4*(101+(1000*LOG(AQ$4,10))-(1000*LOG(AQ31,10)))))</f>
        <v>0</v>
      </c>
      <c r="AU31" s="55">
        <f>IF(AND(AU$1&lt;&gt;$F31,AT31&gt;0)=TRUE,1,"")</f>
      </c>
      <c r="AV31" s="56">
        <f>IF(AT31="",0,(AV$4*(101+(1000*LOG(AT$4,10))-(1000*LOG(AT31,10)))))</f>
        <v>0</v>
      </c>
      <c r="AW31" s="35"/>
      <c r="AX31" s="18">
        <f>IF(AND(AX$1&lt;&gt;$F31,AW31&gt;0)=TRUE,1,"")</f>
      </c>
      <c r="AY31" s="32">
        <f>IF(AW31="",0,(AY$4*(101+(1000*LOG(AW$4,10))-(1000*LOG(AW31,10)))))</f>
        <v>0</v>
      </c>
      <c r="BA31" s="55">
        <f>IF(AND(BA$1&lt;&gt;$F31,AZ31&gt;0)=TRUE,1,"")</f>
      </c>
      <c r="BB31" s="56">
        <f>IF(AZ31="",0,(BB$4*(101+(1000*LOG(AZ$4,10))-(1000*LOG(AZ31,10)))))</f>
        <v>0</v>
      </c>
      <c r="BC31" s="33">
        <f>L31+O31+R31+U31+X31+AA31+AD31+AG31+AJ31+AM31+AP31+AS31+AV31+AY31+BB31</f>
        <v>2424.7034363468197</v>
      </c>
      <c r="BD31" s="36">
        <f>BW31</f>
        <v>2424.703436346819</v>
      </c>
      <c r="BE31" s="18" t="str">
        <f>IF(MAX(BA31,AX31,AU31,AR31,AO31,AL31,AI31,AF31,AC31,Z31,W31,T31,T31,Q31,N31,K31)&gt;0,"*","")</f>
        <v>*</v>
      </c>
      <c r="BF31" s="34">
        <f>IF(BE31="*",BD31*0.05,0)</f>
        <v>121.23517181734097</v>
      </c>
      <c r="BG31" s="37">
        <f>BD31+BF31</f>
        <v>2545.93860816416</v>
      </c>
      <c r="BH31" s="30">
        <f>L31</f>
        <v>540.3326938302627</v>
      </c>
      <c r="BI31" s="30">
        <f>O31</f>
        <v>0</v>
      </c>
      <c r="BJ31" s="30">
        <f>R31</f>
        <v>0</v>
      </c>
      <c r="BK31" s="30">
        <f>U31</f>
        <v>0</v>
      </c>
      <c r="BL31" s="30">
        <f>X31</f>
        <v>1142.3926851582248</v>
      </c>
      <c r="BM31" s="30">
        <f>AA31</f>
        <v>0</v>
      </c>
      <c r="BN31" s="30">
        <f>AD31</f>
        <v>0</v>
      </c>
      <c r="BO31" s="30">
        <f>AG31</f>
        <v>0</v>
      </c>
      <c r="BP31" s="30">
        <f>AJ31</f>
        <v>0</v>
      </c>
      <c r="BQ31" s="30">
        <f>AM31</f>
        <v>0</v>
      </c>
      <c r="BR31" s="30">
        <f>AP31</f>
        <v>741.978057358332</v>
      </c>
      <c r="BS31" s="30">
        <f>AS31</f>
        <v>0</v>
      </c>
      <c r="BT31" s="30">
        <f>AV31</f>
        <v>0</v>
      </c>
      <c r="BU31" s="30">
        <f>AY31</f>
        <v>0</v>
      </c>
      <c r="BV31" s="30">
        <f>BB31</f>
        <v>0</v>
      </c>
      <c r="BW31" s="38">
        <f>(LARGE(BH31:BV31,1))+(LARGE(BH31:BV31,2))+(LARGE(BH31:BV31,3))+(LARGE(BH31:BV31,4))+(LARGE(BH31:BV31,5))</f>
        <v>2424.703436346819</v>
      </c>
    </row>
    <row r="32" spans="1:75" ht="12.75" customHeight="1">
      <c r="A32" s="28">
        <v>24</v>
      </c>
      <c r="B32" s="29" t="s">
        <v>67</v>
      </c>
      <c r="C32" s="16" t="s">
        <v>42</v>
      </c>
      <c r="D32" s="120">
        <v>7</v>
      </c>
      <c r="E32" s="177" t="s">
        <v>53</v>
      </c>
      <c r="F32" s="31">
        <v>2</v>
      </c>
      <c r="G32" s="50" t="s">
        <v>290</v>
      </c>
      <c r="H32" s="17" t="s">
        <v>565</v>
      </c>
      <c r="I32" s="341">
        <f>BG32</f>
        <v>2267.135811245697</v>
      </c>
      <c r="J32" s="251"/>
      <c r="L32" s="56">
        <f>IF(J32="",0,(L$4*(101+(1000*LOG(J$4,10))-(1000*LOG(J32,10)))))</f>
        <v>0</v>
      </c>
      <c r="M32" s="175"/>
      <c r="N32" s="18">
        <f>IF(AND(N$1&lt;&gt;$F32,M32&gt;0)=TRUE,1,"")</f>
      </c>
      <c r="O32" s="32">
        <f>IF(M32="",0,(O$4*(101+(1000*LOG(M$4,10))-(1000*LOG(M32,10)))))</f>
        <v>0</v>
      </c>
      <c r="Q32" s="55">
        <f>IF(AND(Q$1&lt;&gt;$F32,P32&gt;0)=TRUE,1,"")</f>
      </c>
      <c r="R32" s="56">
        <f>IF(P32="",0,(R$4*(101+(1000*LOG(P$4,10))-(1000*LOG(P32,10)))))</f>
        <v>0</v>
      </c>
      <c r="S32" s="175">
        <v>16</v>
      </c>
      <c r="T32" s="18">
        <f>IF(AND(T$1&lt;&gt;$F32,S32&gt;0)=TRUE,1,"")</f>
        <v>1</v>
      </c>
      <c r="U32" s="32">
        <f>IF(S32="",0,(U$4*(101+(1000*LOG(S$4,10))-(1000*LOG(S32,10)))))</f>
        <v>374.0012720637378</v>
      </c>
      <c r="W32" s="55">
        <f>IF(AND(W$1&lt;&gt;$F32,V32&gt;0)=TRUE,1,"")</f>
      </c>
      <c r="X32" s="56">
        <f>IF(V32="",0,(X$4*(101+(1000*LOG(V$4,10))-(1000*LOG(V32,10)))))</f>
        <v>0</v>
      </c>
      <c r="Y32" s="202">
        <v>16</v>
      </c>
      <c r="Z32" s="18">
        <f>IF(AND(Z$1&lt;&gt;$F32,Y32&gt;0)=TRUE,1,"")</f>
        <v>1</v>
      </c>
      <c r="AA32" s="32">
        <f>IF(Y32="",0,(AA$4*(101+(1000*LOG(Y$4,10))-(1000*LOG(Y32,10)))))</f>
        <v>595.8295174511068</v>
      </c>
      <c r="AB32" s="126"/>
      <c r="AC32" s="55">
        <f>IF(AND(AC$1&lt;&gt;$F32,AB32&gt;0)=TRUE,1,"")</f>
      </c>
      <c r="AD32" s="56">
        <f>IF(AB32="",0,(AD$4*(101+(1000*LOG(AB$4,10))-(1000*LOG(AB32,10)))))</f>
        <v>0</v>
      </c>
      <c r="AE32" s="35">
        <v>17</v>
      </c>
      <c r="AF32" s="18">
        <f>IF(AND(AF$1&lt;&gt;$F32,AE32&gt;0)=TRUE,1,"")</f>
      </c>
      <c r="AG32" s="34">
        <f>IF(AE32="",0,(AG$4*(101+(1000*LOG(AE$4,10))-(1000*LOG(AE32,10)))))</f>
        <v>389.0650184996134</v>
      </c>
      <c r="AH32" s="59">
        <v>19</v>
      </c>
      <c r="AI32" s="55">
        <f>IF(AND(AI$1&lt;&gt;$F32,AH32&gt;0)=TRUE,1,"")</f>
        <v>1</v>
      </c>
      <c r="AJ32" s="56">
        <f>IF(AH32="",0,(AJ$4*(101+(1000*LOG(AH$4,10))-(1000*LOG(AH32,10)))))</f>
        <v>442.1566451117826</v>
      </c>
      <c r="AL32" s="18">
        <f>IF(AND(AL$1&lt;&gt;$F32,AK32&gt;0)=TRUE,1,"")</f>
      </c>
      <c r="AM32" s="34">
        <f>IF(AK32="",0,(AM$4*(101+(1000*LOG(AK$4,10))-(1000*LOG(AK32,10)))))</f>
        <v>0</v>
      </c>
      <c r="AN32" s="59">
        <v>20</v>
      </c>
      <c r="AO32" s="55">
        <f>IF(AND(AO$1&lt;&gt;$F32,AN32&gt;0)=TRUE,1,"")</f>
        <v>1</v>
      </c>
      <c r="AP32" s="56">
        <f>IF(AN32="",0,(AP$4*(101+(1000*LOG(AN$4,10))-(1000*LOG(AN32,10)))))</f>
        <v>344.03804868629436</v>
      </c>
      <c r="AQ32" s="35"/>
      <c r="AR32" s="18">
        <f>IF(AND(AR$1&lt;&gt;$F32,AQ32&gt;0)=TRUE,1,"")</f>
      </c>
      <c r="AS32" s="32">
        <f>IF(AQ32="",0,(AS$4*(101+(1000*LOG(AQ$4,10))-(1000*LOG(AQ32,10)))))</f>
        <v>0</v>
      </c>
      <c r="AU32" s="55">
        <f>IF(AND(AU$1&lt;&gt;$F32,AT32&gt;0)=TRUE,1,"")</f>
      </c>
      <c r="AV32" s="56">
        <f>IF(AT32="",0,(AV$4*(101+(1000*LOG(AT$4,10))-(1000*LOG(AT32,10)))))</f>
        <v>0</v>
      </c>
      <c r="AW32" s="35">
        <v>26</v>
      </c>
      <c r="AX32" s="18">
        <f>IF(AND(AX$1&lt;&gt;$F32,AW32&gt;0)=TRUE,1,"")</f>
        <v>1</v>
      </c>
      <c r="AY32" s="32">
        <f>IF(AW32="",0,(AY$4*(101+(1000*LOG(AW$4,10))-(1000*LOG(AW32,10)))))</f>
        <v>358.1245099648993</v>
      </c>
      <c r="AZ32" s="57">
        <v>16</v>
      </c>
      <c r="BA32" s="55">
        <f>IF(AND(BA$1&lt;&gt;$F32,AZ32&gt;0)=TRUE,1,"")</f>
      </c>
      <c r="BB32" s="56">
        <f>IF(AZ32="",0,(BB$4*(101+(1000*LOG(AZ$4,10))-(1000*LOG(AZ32,10)))))</f>
        <v>294.82002601611293</v>
      </c>
      <c r="BC32" s="33">
        <f>L32+O32+R32+U32+X32+AA32+AD32+AG32+AJ32+AM32+AP32+AS32+AV32+AY32+BB32</f>
        <v>2798.0350377935474</v>
      </c>
      <c r="BD32" s="36">
        <f>BW32</f>
        <v>2159.17696309114</v>
      </c>
      <c r="BE32" s="18" t="str">
        <f>IF(MAX(BA32,AX32,AU32,AR32,AO32,AL32,AI32,AF32,AC32,Z32,W32,T32,T32,Q32,N32,K32)&gt;0,"*","")</f>
        <v>*</v>
      </c>
      <c r="BF32" s="34">
        <f>IF(BE32="*",BD32*0.05,0)</f>
        <v>107.958848154557</v>
      </c>
      <c r="BG32" s="37">
        <f>BD32+BF32</f>
        <v>2267.135811245697</v>
      </c>
      <c r="BH32" s="30">
        <f>L32</f>
        <v>0</v>
      </c>
      <c r="BI32" s="30">
        <f>O32</f>
        <v>0</v>
      </c>
      <c r="BJ32" s="30">
        <f>R32</f>
        <v>0</v>
      </c>
      <c r="BK32" s="30">
        <f>U32</f>
        <v>374.0012720637378</v>
      </c>
      <c r="BL32" s="30">
        <f>X32</f>
        <v>0</v>
      </c>
      <c r="BM32" s="30">
        <f>AA32</f>
        <v>595.8295174511068</v>
      </c>
      <c r="BN32" s="30">
        <f>AD32</f>
        <v>0</v>
      </c>
      <c r="BO32" s="30">
        <f>AG32</f>
        <v>389.0650184996134</v>
      </c>
      <c r="BP32" s="30">
        <f>AJ32</f>
        <v>442.1566451117826</v>
      </c>
      <c r="BQ32" s="30">
        <f>AM32</f>
        <v>0</v>
      </c>
      <c r="BR32" s="30">
        <f>AP32</f>
        <v>344.03804868629436</v>
      </c>
      <c r="BS32" s="30">
        <f>AS32</f>
        <v>0</v>
      </c>
      <c r="BT32" s="30">
        <f>AV32</f>
        <v>0</v>
      </c>
      <c r="BU32" s="30">
        <f>AY32</f>
        <v>358.1245099648993</v>
      </c>
      <c r="BV32" s="30">
        <f>BB32</f>
        <v>294.82002601611293</v>
      </c>
      <c r="BW32" s="38">
        <f>(LARGE(BH32:BV32,1))+(LARGE(BH32:BV32,2))+(LARGE(BH32:BV32,3))+(LARGE(BH32:BV32,4))+(LARGE(BH32:BV32,5))</f>
        <v>2159.17696309114</v>
      </c>
    </row>
    <row r="33" spans="1:75" ht="12.75" customHeight="1">
      <c r="A33" s="28">
        <v>25</v>
      </c>
      <c r="B33" s="29" t="s">
        <v>129</v>
      </c>
      <c r="C33" s="16" t="s">
        <v>130</v>
      </c>
      <c r="D33" s="120">
        <v>12</v>
      </c>
      <c r="E33" s="177" t="s">
        <v>158</v>
      </c>
      <c r="F33" s="31">
        <v>2</v>
      </c>
      <c r="G33" s="50" t="s">
        <v>291</v>
      </c>
      <c r="H33" s="17" t="s">
        <v>565</v>
      </c>
      <c r="I33" s="341">
        <f>BG33</f>
        <v>2200.8484998769886</v>
      </c>
      <c r="J33" s="251">
        <v>17</v>
      </c>
      <c r="K33" s="55">
        <f>IF(AND(K$1&lt;&gt;$F33,J33&gt;0)=TRUE,1,"")</f>
      </c>
      <c r="L33" s="56">
        <f>IF(J33="",0,(L$4*(101+(1000*LOG(J$4,10))-(1000*LOG(J33,10)))))</f>
        <v>212.9737594439323</v>
      </c>
      <c r="M33" s="175">
        <v>18</v>
      </c>
      <c r="N33" s="18">
        <f>IF(AND(N$1&lt;&gt;$F33,M33&gt;0)=TRUE,1,"")</f>
        <v>1</v>
      </c>
      <c r="O33" s="32">
        <f>IF(M33="",0,(O$4*(101+(1000*LOG(M$4,10))-(1000*LOG(M33,10)))))</f>
        <v>146.75749056067525</v>
      </c>
      <c r="P33" s="168">
        <v>12</v>
      </c>
      <c r="Q33" s="55">
        <f>IF(AND(Q$1&lt;&gt;$F33,P33&gt;0)=TRUE,1,"")</f>
      </c>
      <c r="R33" s="56">
        <f>IF(P33="",0,(R$4*(101+(1000*LOG(P$4,10))-(1000*LOG(P33,10)))))</f>
        <v>344.03804868629436</v>
      </c>
      <c r="S33" s="175">
        <v>13</v>
      </c>
      <c r="T33" s="18">
        <f>IF(AND(T$1&lt;&gt;$F33,S33&gt;0)=TRUE,1,"")</f>
        <v>1</v>
      </c>
      <c r="U33" s="32">
        <f>IF(S33="",0,(U$4*(101+(1000*LOG(S$4,10))-(1000*LOG(S33,10)))))</f>
        <v>464.1779024128257</v>
      </c>
      <c r="V33" s="168">
        <v>18</v>
      </c>
      <c r="W33" s="55">
        <f>IF(AND(W$1&lt;&gt;$F33,V33&gt;0)=TRUE,1,"")</f>
      </c>
      <c r="X33" s="56">
        <f>IF(V33="",0,(X$4*(101+(1000*LOG(V$4,10))-(1000*LOG(V33,10)))))</f>
        <v>364.2414347745814</v>
      </c>
      <c r="Y33" s="202">
        <v>25</v>
      </c>
      <c r="Z33" s="18">
        <f>IF(AND(Z$1&lt;&gt;$F33,Y33&gt;0)=TRUE,1,"")</f>
        <v>1</v>
      </c>
      <c r="AA33" s="32">
        <f>IF(Y33="",0,(AA$4*(101+(1000*LOG(Y$4,10))-(1000*LOG(Y33,10)))))</f>
        <v>353.5544849309656</v>
      </c>
      <c r="AB33" s="126"/>
      <c r="AC33" s="55">
        <f>IF(AND(AC$1&lt;&gt;$F33,AB33&gt;0)=TRUE,1,"")</f>
      </c>
      <c r="AD33" s="56">
        <f>IF(AB33="",0,(AD$4*(101+(1000*LOG(AB$4,10))-(1000*LOG(AB33,10)))))</f>
        <v>0</v>
      </c>
      <c r="AE33" s="35">
        <v>22</v>
      </c>
      <c r="AG33" s="34">
        <f>IF(AE33="",0,(AG$4*(101+(1000*LOG(AE$4,10))-(1000*LOG(AE33,10)))))</f>
        <v>277.0912590556811</v>
      </c>
      <c r="AH33" s="59">
        <v>22</v>
      </c>
      <c r="AI33" s="55">
        <f>IF(AND(AI$1&lt;&gt;$F33,AH33&gt;0)=TRUE,1,"")</f>
        <v>1</v>
      </c>
      <c r="AJ33" s="56">
        <f>IF(AH33="",0,(AJ$4*(101+(1000*LOG(AH$4,10))-(1000*LOG(AH33,10)))))</f>
        <v>362.5702952750612</v>
      </c>
      <c r="AK33" s="35">
        <v>45</v>
      </c>
      <c r="AL33" s="18">
        <f>IF(AND(AL$1&lt;&gt;$F33,AK33&gt;0)=TRUE,1,"")</f>
        <v>1</v>
      </c>
      <c r="AM33" s="34">
        <f>IF(AK33="",0,(AM$4*(101+(1000*LOG(AK$4,10))-(1000*LOG(AK33,10)))))</f>
        <v>291.39665154427917</v>
      </c>
      <c r="AN33" s="59">
        <v>19</v>
      </c>
      <c r="AO33" s="55">
        <f>IF(AND(AO$1&lt;&gt;$F33,AN33&gt;0)=TRUE,1,"")</f>
        <v>1</v>
      </c>
      <c r="AP33" s="56">
        <f>IF(AN33="",0,(AP$4*(101+(1000*LOG(AN$4,10))-(1000*LOG(AN33,10)))))</f>
        <v>366.31444339744644</v>
      </c>
      <c r="AQ33" s="35"/>
      <c r="AR33" s="18">
        <f>IF(AND(AR$1&lt;&gt;$F33,AQ33&gt;0)=TRUE,1,"")</f>
      </c>
      <c r="AS33" s="32">
        <f>IF(AQ33="",0,(AS$4*(101+(1000*LOG(AQ$4,10))-(1000*LOG(AQ33,10)))))</f>
        <v>0</v>
      </c>
      <c r="AT33" s="59">
        <v>29</v>
      </c>
      <c r="AU33" s="55">
        <f>IF(AND(AU$1&lt;&gt;$F33,AT33&gt;0)=TRUE,1,"")</f>
        <v>1</v>
      </c>
      <c r="AV33" s="56">
        <f>IF(AT33="",0,(AV$4*(101+(1000*LOG(AT$4,10))-(1000*LOG(AT33,10)))))</f>
        <v>538.742114499122</v>
      </c>
      <c r="AW33" s="35">
        <v>46</v>
      </c>
      <c r="AX33" s="18">
        <f>IF(AND(AX$1&lt;&gt;$F33,AW33&gt;0)=TRUE,1,"")</f>
        <v>1</v>
      </c>
      <c r="AY33" s="32">
        <f>IF(AW33="",0,(AY$4*(101+(1000*LOG(AW$4,10))-(1000*LOG(AW33,10)))))</f>
        <v>110.34002625414337</v>
      </c>
      <c r="BA33" s="55">
        <f>IF(AND(BA$1&lt;&gt;$F33,AZ33&gt;0)=TRUE,1,"")</f>
      </c>
      <c r="BB33" s="56">
        <f>IF(AZ33="",0,(BB$4*(101+(1000*LOG(AZ$4,10))-(1000*LOG(AZ33,10)))))</f>
        <v>0</v>
      </c>
      <c r="BC33" s="33">
        <f>L33+O33+R33+U33+X33+AA33+AD33+AG33+AJ33+AM33+AP33+AS33+AV33+AY33+BB33</f>
        <v>3832.1979108350088</v>
      </c>
      <c r="BD33" s="36">
        <f>BW33</f>
        <v>2096.0461903590367</v>
      </c>
      <c r="BE33" s="18" t="str">
        <f>IF(MAX(BA33,AX33,AU33,AR33,AO33,AL33,AI33,AF33,AC33,Z33,W33,T33,T33,Q33,N33,K33)&gt;0,"*","")</f>
        <v>*</v>
      </c>
      <c r="BF33" s="34">
        <f>IF(BE33="*",BD33*0.05,0)</f>
        <v>104.80230951795184</v>
      </c>
      <c r="BG33" s="37">
        <f>BD33+BF33</f>
        <v>2200.8484998769886</v>
      </c>
      <c r="BH33" s="30">
        <f>L33</f>
        <v>212.9737594439323</v>
      </c>
      <c r="BI33" s="30">
        <f>O33</f>
        <v>146.75749056067525</v>
      </c>
      <c r="BJ33" s="30">
        <f>R33</f>
        <v>344.03804868629436</v>
      </c>
      <c r="BK33" s="30">
        <f>U33</f>
        <v>464.1779024128257</v>
      </c>
      <c r="BL33" s="30">
        <f>X33</f>
        <v>364.2414347745814</v>
      </c>
      <c r="BM33" s="30">
        <f>AA33</f>
        <v>353.5544849309656</v>
      </c>
      <c r="BN33" s="30">
        <f>AD33</f>
        <v>0</v>
      </c>
      <c r="BO33" s="30">
        <f>AG33</f>
        <v>277.0912590556811</v>
      </c>
      <c r="BP33" s="30">
        <f>AJ33</f>
        <v>362.5702952750612</v>
      </c>
      <c r="BQ33" s="30">
        <f>AM33</f>
        <v>291.39665154427917</v>
      </c>
      <c r="BR33" s="30">
        <f>AP33</f>
        <v>366.31444339744644</v>
      </c>
      <c r="BS33" s="30">
        <f>AS33</f>
        <v>0</v>
      </c>
      <c r="BT33" s="30">
        <f>AV33</f>
        <v>538.742114499122</v>
      </c>
      <c r="BU33" s="30">
        <f>AY33</f>
        <v>110.34002625414337</v>
      </c>
      <c r="BV33" s="30">
        <f>BB33</f>
        <v>0</v>
      </c>
      <c r="BW33" s="38">
        <f>(LARGE(BH33:BV33,1))+(LARGE(BH33:BV33,2))+(LARGE(BH33:BV33,3))+(LARGE(BH33:BV33,4))+(LARGE(BH33:BV33,5))</f>
        <v>2096.0461903590367</v>
      </c>
    </row>
    <row r="34" spans="1:177" s="4" customFormat="1" ht="12.75" customHeight="1">
      <c r="A34" s="28">
        <v>26</v>
      </c>
      <c r="B34" s="29" t="s">
        <v>279</v>
      </c>
      <c r="C34" s="16" t="s">
        <v>135</v>
      </c>
      <c r="D34" s="120">
        <v>8</v>
      </c>
      <c r="E34" s="177" t="s">
        <v>46</v>
      </c>
      <c r="F34" s="31">
        <v>1</v>
      </c>
      <c r="G34" s="50" t="s">
        <v>291</v>
      </c>
      <c r="H34" s="17" t="s">
        <v>565</v>
      </c>
      <c r="I34" s="341">
        <f>BG34</f>
        <v>2145.4775975929297</v>
      </c>
      <c r="J34" s="251"/>
      <c r="K34" s="55">
        <f>IF(AND(K$1&lt;&gt;$F34,J34&gt;0)=TRUE,1,"")</f>
      </c>
      <c r="L34" s="56">
        <f>IF(J34="",0,(L$4*(101+(1000*LOG(J$4,10))-(1000*LOG(J34,10)))))</f>
        <v>0</v>
      </c>
      <c r="M34" s="175">
        <v>16</v>
      </c>
      <c r="N34" s="18">
        <f>IF(AND(N$1&lt;&gt;$F34,M34&gt;0)=TRUE,1,"")</f>
      </c>
      <c r="O34" s="32">
        <f>IF(M34="",0,(O$4*(101+(1000*LOG(M$4,10))-(1000*LOG(M34,10)))))</f>
        <v>197.91001300805647</v>
      </c>
      <c r="P34" s="168"/>
      <c r="Q34" s="55">
        <f>IF(AND(Q$1&lt;&gt;$F34,P34&gt;0)=TRUE,1,"")</f>
      </c>
      <c r="R34" s="56">
        <f>IF(P34="",0,(R$4*(101+(1000*LOG(P$4,10))-(1000*LOG(P34,10)))))</f>
        <v>0</v>
      </c>
      <c r="S34" s="175">
        <v>15</v>
      </c>
      <c r="T34" s="18">
        <f>IF(AND(T$1&lt;&gt;$F34,S34&gt;0)=TRUE,1,"")</f>
        <v>1</v>
      </c>
      <c r="U34" s="32">
        <f>IF(S34="",0,(U$4*(101+(1000*LOG(S$4,10))-(1000*LOG(S34,10)))))</f>
        <v>402.02999566398125</v>
      </c>
      <c r="V34" s="168">
        <v>28</v>
      </c>
      <c r="W34" s="55">
        <f>IF(AND(W$1&lt;&gt;$F34,V34&gt;0)=TRUE,1,"")</f>
        <v>1</v>
      </c>
      <c r="X34" s="56">
        <f>IF(V34="",0,(X$4*(101+(1000*LOG(V$4,10))-(1000*LOG(V34,10)))))</f>
        <v>172.35590853566828</v>
      </c>
      <c r="Y34" s="202">
        <v>20</v>
      </c>
      <c r="Z34" s="18">
        <f>IF(AND(Z$1&lt;&gt;$F34,Y34&gt;0)=TRUE,1,"")</f>
      </c>
      <c r="AA34" s="32">
        <f>IF(Y34="",0,(AA$4*(101+(1000*LOG(Y$4,10))-(1000*LOG(Y34,10)))))</f>
        <v>474.6920011910362</v>
      </c>
      <c r="AB34" s="126">
        <v>21</v>
      </c>
      <c r="AC34" s="55">
        <f>IF(AND(AC$1&lt;&gt;$F34,AB34&gt;0)=TRUE,1,"")</f>
        <v>1</v>
      </c>
      <c r="AD34" s="56">
        <f>IF(AB34="",0,(AD$4*(101+(1000*LOG(AB$4,10))-(1000*LOG(AB34,10)))))</f>
        <v>310.259622308336</v>
      </c>
      <c r="AE34" s="35">
        <v>13</v>
      </c>
      <c r="AF34" s="18">
        <f>IF(AND(AF$1&lt;&gt;$F34,AE34&gt;0)=TRUE,1,"")</f>
        <v>1</v>
      </c>
      <c r="AG34" s="34">
        <f>IF(AE34="",0,(AG$4*(101+(1000*LOG(AE$4,10))-(1000*LOG(AE34,10)))))</f>
        <v>505.5705875710505</v>
      </c>
      <c r="AH34" s="59"/>
      <c r="AI34" s="55">
        <f>IF(AND(AI$1&lt;&gt;$F34,AH34&gt;0)=TRUE,1,"")</f>
      </c>
      <c r="AJ34" s="56">
        <f>IF(AH34="",0,(AJ$4*(101+(1000*LOG(AH$4,10))-(1000*LOG(AH34,10)))))</f>
        <v>0</v>
      </c>
      <c r="AK34" s="35"/>
      <c r="AL34" s="18">
        <f>IF(AND(AL$1&lt;&gt;$F34,AK34&gt;0)=TRUE,1,"")</f>
      </c>
      <c r="AM34" s="34">
        <f>IF(AK34="",0,(AM$4*(101+(1000*LOG(AK$4,10))-(1000*LOG(AK34,10)))))</f>
        <v>0</v>
      </c>
      <c r="AN34" s="59">
        <v>23</v>
      </c>
      <c r="AO34" s="55">
        <f>IF(AND(AO$1&lt;&gt;$F34,AN34&gt;0)=TRUE,1,"")</f>
        <v>1</v>
      </c>
      <c r="AP34" s="56">
        <f>IF(AN34="",0,(AP$4*(101+(1000*LOG(AN$4,10))-(1000*LOG(AN34,10)))))</f>
        <v>283.34020833268255</v>
      </c>
      <c r="AQ34" s="35"/>
      <c r="AR34" s="18">
        <f>IF(AND(AR$1&lt;&gt;$F34,AQ34&gt;0)=TRUE,1,"")</f>
      </c>
      <c r="AS34" s="32">
        <f>IF(AQ34="",0,(AS$4*(101+(1000*LOG(AQ$4,10))-(1000*LOG(AQ34,10)))))</f>
        <v>0</v>
      </c>
      <c r="AT34" s="59">
        <v>41</v>
      </c>
      <c r="AU34" s="55">
        <f>IF(AND(AU$1&lt;&gt;$F34,AT34&gt;0)=TRUE,1,"")</f>
        <v>1</v>
      </c>
      <c r="AV34" s="56">
        <f>IF(AT34="",0,(AV$4*(101+(1000*LOG(AT$4,10))-(1000*LOG(AT34,10)))))</f>
        <v>350.75979097314786</v>
      </c>
      <c r="AW34" s="35"/>
      <c r="AX34" s="18">
        <f>IF(AND(AX$1&lt;&gt;$F34,AW34&gt;0)=TRUE,1,"")</f>
      </c>
      <c r="AY34" s="32">
        <f>IF(AW34="",0,(AY$4*(101+(1000*LOG(AW$4,10))-(1000*LOG(AW34,10)))))</f>
        <v>0</v>
      </c>
      <c r="AZ34" s="57"/>
      <c r="BA34" s="55">
        <f>IF(AND(BA$1&lt;&gt;$F34,AZ34&gt;0)=TRUE,1,"")</f>
      </c>
      <c r="BB34" s="56">
        <f>IF(AZ34="",0,(BB$4*(101+(1000*LOG(AZ$4,10))-(1000*LOG(AZ34,10)))))</f>
        <v>0</v>
      </c>
      <c r="BC34" s="33">
        <f>L34+O34+R34+U34+X34+AA34+AD34+AG34+AJ34+AM34+AP34+AS34+AV34+AY34+BB34</f>
        <v>2696.9181275839596</v>
      </c>
      <c r="BD34" s="36">
        <f>BW34</f>
        <v>2043.3119977075519</v>
      </c>
      <c r="BE34" s="18" t="str">
        <f>IF(MAX(BA34,AX34,AU34,AR34,AO34,AL34,AI34,AF34,AC34,Z34,W34,T34,T34,Q34,N34,K34)&gt;0,"*","")</f>
        <v>*</v>
      </c>
      <c r="BF34" s="34">
        <f>IF(BE34="*",BD34*0.05,0)</f>
        <v>102.1655998853776</v>
      </c>
      <c r="BG34" s="37">
        <f>BD34+BF34</f>
        <v>2145.4775975929297</v>
      </c>
      <c r="BH34" s="30">
        <f>L34</f>
        <v>0</v>
      </c>
      <c r="BI34" s="30">
        <f>O34</f>
        <v>197.91001300805647</v>
      </c>
      <c r="BJ34" s="30">
        <f>R34</f>
        <v>0</v>
      </c>
      <c r="BK34" s="30">
        <f>U34</f>
        <v>402.02999566398125</v>
      </c>
      <c r="BL34" s="30">
        <f>X34</f>
        <v>172.35590853566828</v>
      </c>
      <c r="BM34" s="30">
        <f>AA34</f>
        <v>474.6920011910362</v>
      </c>
      <c r="BN34" s="30">
        <f>AD34</f>
        <v>310.259622308336</v>
      </c>
      <c r="BO34" s="30">
        <f>AG34</f>
        <v>505.5705875710505</v>
      </c>
      <c r="BP34" s="30">
        <f>AJ34</f>
        <v>0</v>
      </c>
      <c r="BQ34" s="30">
        <f>AM34</f>
        <v>0</v>
      </c>
      <c r="BR34" s="30">
        <f>AP34</f>
        <v>283.34020833268255</v>
      </c>
      <c r="BS34" s="30">
        <f>AS34</f>
        <v>0</v>
      </c>
      <c r="BT34" s="30">
        <f>AV34</f>
        <v>350.75979097314786</v>
      </c>
      <c r="BU34" s="30">
        <f>AY34</f>
        <v>0</v>
      </c>
      <c r="BV34" s="30">
        <f>BB34</f>
        <v>0</v>
      </c>
      <c r="BW34" s="38">
        <f>(LARGE(BH34:BV34,1))+(LARGE(BH34:BV34,2))+(LARGE(BH34:BV34,3))+(LARGE(BH34:BV34,4))+(LARGE(BH34:BV34,5))</f>
        <v>2043.3119977075519</v>
      </c>
      <c r="BX34" s="42"/>
      <c r="BY34" s="35"/>
      <c r="BZ34" s="35"/>
      <c r="CA34" s="35"/>
      <c r="CB34" s="35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</row>
    <row r="35" spans="1:75" ht="12.75" customHeight="1">
      <c r="A35" s="28">
        <v>27</v>
      </c>
      <c r="B35" s="29" t="s">
        <v>278</v>
      </c>
      <c r="C35" s="16" t="s">
        <v>134</v>
      </c>
      <c r="D35" s="120">
        <v>4</v>
      </c>
      <c r="E35" s="177" t="s">
        <v>46</v>
      </c>
      <c r="F35" s="31">
        <v>1</v>
      </c>
      <c r="G35" s="50" t="s">
        <v>289</v>
      </c>
      <c r="H35" s="17" t="s">
        <v>565</v>
      </c>
      <c r="I35" s="341">
        <f>BG35</f>
        <v>2081.887831045266</v>
      </c>
      <c r="J35" s="251"/>
      <c r="K35" s="55">
        <f>IF(AND(K$1&lt;&gt;$F35,J35&gt;0)=TRUE,1,"")</f>
      </c>
      <c r="L35" s="56">
        <f>IF(J35="",0,(L$4*(101+(1000*LOG(J$4,10))-(1000*LOG(J35,10)))))</f>
        <v>0</v>
      </c>
      <c r="M35" s="175">
        <v>17</v>
      </c>
      <c r="N35" s="18">
        <f>IF(AND(N$1&lt;&gt;$F35,M35&gt;0)=TRUE,1,"")</f>
      </c>
      <c r="O35" s="32">
        <f>IF(M35="",0,(O$4*(101+(1000*LOG(M$4,10))-(1000*LOG(M35,10)))))</f>
        <v>171.58107428570725</v>
      </c>
      <c r="Q35" s="55">
        <f>IF(AND(Q$1&lt;&gt;$F35,P35&gt;0)=TRUE,1,"")</f>
      </c>
      <c r="R35" s="56">
        <f>IF(P35="",0,(R$4*(101+(1000*LOG(P$4,10))-(1000*LOG(P35,10)))))</f>
        <v>0</v>
      </c>
      <c r="S35" s="175"/>
      <c r="T35" s="18">
        <f>IF(AND(T$1&lt;&gt;$F35,S35&gt;0)=TRUE,1,"")</f>
      </c>
      <c r="U35" s="32">
        <f>IF(S35="",0,(U$4*(101+(1000*LOG(S$4,10))-(1000*LOG(S35,10)))))</f>
        <v>0</v>
      </c>
      <c r="W35" s="55">
        <f>IF(AND(W$1&lt;&gt;$F35,V35&gt;0)=TRUE,1,"")</f>
      </c>
      <c r="X35" s="56">
        <f>IF(V35="",0,(X$4*(101+(1000*LOG(V$4,10))-(1000*LOG(V35,10)))))</f>
        <v>0</v>
      </c>
      <c r="Z35" s="18">
        <f>IF(AND(Z$1&lt;&gt;$F35,Y35&gt;0)=TRUE,1,"")</f>
      </c>
      <c r="AA35" s="32">
        <f>IF(Y35="",0,(AA$4*(101+(1000*LOG(Y$4,10))-(1000*LOG(Y35,10)))))</f>
        <v>0</v>
      </c>
      <c r="AB35" s="126"/>
      <c r="AC35" s="55">
        <f>IF(AND(AC$1&lt;&gt;$F35,AB35&gt;0)=TRUE,1,"")</f>
      </c>
      <c r="AD35" s="56">
        <f>IF(AB35="",0,(AD$4*(101+(1000*LOG(AB$4,10))-(1000*LOG(AB35,10)))))</f>
        <v>0</v>
      </c>
      <c r="AF35" s="18">
        <f>IF(AND(AF$1&lt;&gt;$F35,AE35&gt;0)=TRUE,1,"")</f>
      </c>
      <c r="AG35" s="34">
        <f>IF(AE35="",0,(AG$4*(101+(1000*LOG(AE$4,10))-(1000*LOG(AE35,10)))))</f>
        <v>0</v>
      </c>
      <c r="AI35" s="55">
        <f>IF(AND(AI$1&lt;&gt;$F35,AH35&gt;0)=TRUE,1,"")</f>
      </c>
      <c r="AJ35" s="56">
        <f>IF(AH35="",0,(AJ$4*(101+(1000*LOG(AH$4,10))-(1000*LOG(AH35,10)))))</f>
        <v>0</v>
      </c>
      <c r="AK35" s="35">
        <v>25</v>
      </c>
      <c r="AL35" s="18">
        <f>IF(AND(AL$1&lt;&gt;$F35,AK35&gt;0)=TRUE,1,"")</f>
      </c>
      <c r="AM35" s="34">
        <f>IF(AK35="",0,(AM$4*(101+(1000*LOG(AK$4,10))-(1000*LOG(AK35,10)))))</f>
        <v>610.4872829234116</v>
      </c>
      <c r="AN35" s="59">
        <v>11</v>
      </c>
      <c r="AO35" s="55">
        <f>IF(AND(AO$1&lt;&gt;$F35,AN35&gt;0)=TRUE,1,"")</f>
        <v>1</v>
      </c>
      <c r="AP35" s="56">
        <f>IF(AN35="",0,(AP$4*(101+(1000*LOG(AN$4,10))-(1000*LOG(AN35,10)))))</f>
        <v>603.6753591920506</v>
      </c>
      <c r="AQ35" s="35"/>
      <c r="AR35" s="18">
        <f>IF(AND(AR$1&lt;&gt;$F35,AQ35&gt;0)=TRUE,1,"")</f>
      </c>
      <c r="AS35" s="32">
        <f>IF(AQ35="",0,(AS$4*(101+(1000*LOG(AQ$4,10))-(1000*LOG(AQ35,10)))))</f>
        <v>0</v>
      </c>
      <c r="AU35" s="55">
        <f>IF(AND(AU$1&lt;&gt;$F35,AT35&gt;0)=TRUE,1,"")</f>
      </c>
      <c r="AV35" s="56">
        <f>IF(AT35="",0,(AV$4*(101+(1000*LOG(AT$4,10))-(1000*LOG(AT35,10)))))</f>
        <v>0</v>
      </c>
      <c r="AW35" s="35">
        <v>15</v>
      </c>
      <c r="AX35" s="18">
        <f>IF(AND(AX$1&lt;&gt;$F35,AW35&gt;0)=TRUE,1,"")</f>
      </c>
      <c r="AY35" s="32">
        <f>IF(AW35="",0,(AY$4*(101+(1000*LOG(AW$4,10))-(1000*LOG(AW35,10)))))</f>
        <v>597.0065988800361</v>
      </c>
      <c r="BA35" s="55">
        <f>IF(AND(BA$1&lt;&gt;$F35,AZ35&gt;0)=TRUE,1,"")</f>
      </c>
      <c r="BB35" s="56">
        <f>IF(AZ35="",0,(BB$4*(101+(1000*LOG(AZ$4,10))-(1000*LOG(AZ35,10)))))</f>
        <v>0</v>
      </c>
      <c r="BC35" s="33">
        <f>L35+O35+R35+U35+X35+AA35+AD35+AG35+AJ35+AM35+AP35+AS35+AV35+AY35+BB35</f>
        <v>1982.7503152812055</v>
      </c>
      <c r="BD35" s="36">
        <f>BW35</f>
        <v>1982.7503152812055</v>
      </c>
      <c r="BE35" s="18" t="str">
        <f>IF(MAX(BA35,AX35,AU35,AR35,AO35,AL35,AI35,AF35,AC35,Z35,W35,T35,T35,Q35,N35,K35)&gt;0,"*","")</f>
        <v>*</v>
      </c>
      <c r="BF35" s="34">
        <f>IF(BE35="*",BD35*0.05,0)</f>
        <v>99.13751576406028</v>
      </c>
      <c r="BG35" s="37">
        <f>BD35+BF35</f>
        <v>2081.887831045266</v>
      </c>
      <c r="BH35" s="30">
        <f>L35</f>
        <v>0</v>
      </c>
      <c r="BI35" s="30">
        <f>O35</f>
        <v>171.58107428570725</v>
      </c>
      <c r="BJ35" s="30">
        <f>R35</f>
        <v>0</v>
      </c>
      <c r="BK35" s="30">
        <f>U35</f>
        <v>0</v>
      </c>
      <c r="BL35" s="30">
        <f>X35</f>
        <v>0</v>
      </c>
      <c r="BM35" s="30">
        <f>AA35</f>
        <v>0</v>
      </c>
      <c r="BN35" s="30">
        <f>AD35</f>
        <v>0</v>
      </c>
      <c r="BO35" s="30">
        <f>AG35</f>
        <v>0</v>
      </c>
      <c r="BP35" s="30">
        <f>AJ35</f>
        <v>0</v>
      </c>
      <c r="BQ35" s="30">
        <f>AM35</f>
        <v>610.4872829234116</v>
      </c>
      <c r="BR35" s="30">
        <f>AP35</f>
        <v>603.6753591920506</v>
      </c>
      <c r="BS35" s="30">
        <f>AS35</f>
        <v>0</v>
      </c>
      <c r="BT35" s="30">
        <f>AV35</f>
        <v>0</v>
      </c>
      <c r="BU35" s="30">
        <f>AY35</f>
        <v>597.0065988800361</v>
      </c>
      <c r="BV35" s="30">
        <f>BB35</f>
        <v>0</v>
      </c>
      <c r="BW35" s="38">
        <f>(LARGE(BH35:BV35,1))+(LARGE(BH35:BV35,2))+(LARGE(BH35:BV35,3))+(LARGE(BH35:BV35,4))+(LARGE(BH35:BV35,5))</f>
        <v>1982.7503152812055</v>
      </c>
    </row>
    <row r="36" spans="1:75" ht="12.75">
      <c r="A36" s="28">
        <v>28</v>
      </c>
      <c r="B36" s="29" t="s">
        <v>56</v>
      </c>
      <c r="C36" s="16" t="s">
        <v>21</v>
      </c>
      <c r="D36" s="120">
        <v>3</v>
      </c>
      <c r="E36" s="177" t="s">
        <v>48</v>
      </c>
      <c r="F36" s="31">
        <v>1</v>
      </c>
      <c r="G36" s="50" t="s">
        <v>290</v>
      </c>
      <c r="H36" s="17" t="s">
        <v>565</v>
      </c>
      <c r="I36" s="341">
        <f>BG36</f>
        <v>2081.5819054611907</v>
      </c>
      <c r="J36" s="251"/>
      <c r="L36" s="56">
        <f>IF(J36="",0,(L$4*(101+(1000*LOG(J$4,10))-(1000*LOG(J36,10)))))</f>
        <v>0</v>
      </c>
      <c r="M36" s="175"/>
      <c r="N36" s="18">
        <f>IF(AND(N$1&lt;&gt;$F36,M36&gt;0)=TRUE,1,"")</f>
      </c>
      <c r="O36" s="32">
        <f>IF(M36="",0,(O$4*(101+(1000*LOG(M$4,10))-(1000*LOG(M36,10)))))</f>
        <v>0</v>
      </c>
      <c r="Q36" s="55">
        <f>IF(AND(Q$1&lt;&gt;$F36,P36&gt;0)=TRUE,1,"")</f>
      </c>
      <c r="R36" s="56">
        <f>IF(P36="",0,(R$4*(101+(1000*LOG(P$4,10))-(1000*LOG(P36,10)))))</f>
        <v>0</v>
      </c>
      <c r="S36" s="175"/>
      <c r="T36" s="18">
        <f>IF(AND(T$1&lt;&gt;$F36,S36&gt;0)=TRUE,1,"")</f>
      </c>
      <c r="U36" s="32">
        <f>IF(S36="",0,(U$4*(101+(1000*LOG(S$4,10))-(1000*LOG(S36,10)))))</f>
        <v>0</v>
      </c>
      <c r="W36" s="55">
        <f>IF(AND(W$1&lt;&gt;$F36,V36&gt;0)=TRUE,1,"")</f>
      </c>
      <c r="X36" s="56">
        <f>IF(V36="",0,(X$4*(101+(1000*LOG(V$4,10))-(1000*LOG(V36,10)))))</f>
        <v>0</v>
      </c>
      <c r="Z36" s="18">
        <f>IF(AND(Z$1&lt;&gt;$F36,Y36&gt;0)=TRUE,1,"")</f>
      </c>
      <c r="AA36" s="32">
        <f>IF(Y36="",0,(AA$4*(101+(1000*LOG(Y$4,10))-(1000*LOG(Y36,10)))))</f>
        <v>0</v>
      </c>
      <c r="AB36" s="126">
        <v>13</v>
      </c>
      <c r="AC36" s="55">
        <f>IF(AND(AC$1&lt;&gt;$F36,AB36&gt;0)=TRUE,1,"")</f>
        <v>1</v>
      </c>
      <c r="AD36" s="56">
        <f>IF(AB36="",0,(AD$4*(101+(1000*LOG(AB$4,10))-(1000*LOG(AB36,10)))))</f>
        <v>518.5355647354183</v>
      </c>
      <c r="AF36" s="18">
        <f>IF(AND(AF$1&lt;&gt;$F36,AE36&gt;0)=TRUE,1,"")</f>
      </c>
      <c r="AG36" s="34">
        <f>IF(AE36="",0,(AG$4*(101+(1000*LOG(AE$4,10))-(1000*LOG(AE36,10)))))</f>
        <v>0</v>
      </c>
      <c r="AI36" s="55">
        <f>IF(AND(AI$1&lt;&gt;$F36,AH36&gt;0)=TRUE,1,"")</f>
      </c>
      <c r="AJ36" s="56">
        <f>IF(AH36="",0,(AJ$4*(101+(1000*LOG(AH$4,10))-(1000*LOG(AH36,10)))))</f>
        <v>0</v>
      </c>
      <c r="AL36" s="18">
        <f>IF(AND(AL$1&lt;&gt;$F36,AK36&gt;0)=TRUE,1,"")</f>
      </c>
      <c r="AM36" s="34">
        <f>IF(AK36="",0,(AM$4*(101+(1000*LOG(AK$4,10))-(1000*LOG(AK36,10)))))</f>
        <v>0</v>
      </c>
      <c r="AN36" s="59">
        <v>9</v>
      </c>
      <c r="AO36" s="55">
        <f>IF(AND(AO$1&lt;&gt;$F36,AN36&gt;0)=TRUE,1,"")</f>
        <v>1</v>
      </c>
      <c r="AP36" s="56">
        <f>IF(AN36="",0,(AP$4*(101+(1000*LOG(AN$4,10))-(1000*LOG(AN36,10)))))</f>
        <v>690.8255349109505</v>
      </c>
      <c r="AQ36" s="35"/>
      <c r="AR36" s="18">
        <f>IF(AND(AR$1&lt;&gt;$F36,AQ36&gt;0)=TRUE,1,"")</f>
      </c>
      <c r="AS36" s="32">
        <f>IF(AQ36="",0,(AS$4*(101+(1000*LOG(AQ$4,10))-(1000*LOG(AQ36,10)))))</f>
        <v>0</v>
      </c>
      <c r="AU36" s="55">
        <f>IF(AND(AU$1&lt;&gt;$F36,AT36&gt;0)=TRUE,1,"")</f>
      </c>
      <c r="AV36" s="56">
        <f>IF(AT36="",0,(AV$4*(101+(1000*LOG(AT$4,10))-(1000*LOG(AT36,10)))))</f>
        <v>0</v>
      </c>
      <c r="AW36" s="35">
        <v>10</v>
      </c>
      <c r="AX36" s="18">
        <f>IF(AND(AX$1&lt;&gt;$F36,AW36&gt;0)=TRUE,1,"")</f>
      </c>
      <c r="AY36" s="32">
        <f>IF(AW36="",0,(AY$4*(101+(1000*LOG(AW$4,10))-(1000*LOG(AW36,10)))))</f>
        <v>773.0978579357172</v>
      </c>
      <c r="BA36" s="55">
        <f>IF(AND(BA$1&lt;&gt;$F36,AZ36&gt;0)=TRUE,1,"")</f>
      </c>
      <c r="BB36" s="56">
        <f>IF(AZ36="",0,(BB$4*(101+(1000*LOG(AZ$4,10))-(1000*LOG(AZ36,10)))))</f>
        <v>0</v>
      </c>
      <c r="BC36" s="33">
        <f>L36+O36+R36+U36+X36+AA36+AD36+AG36+AJ36+AM36+AP36+AS36+AV36+AY36+BB36</f>
        <v>1982.4589575820862</v>
      </c>
      <c r="BD36" s="36">
        <f>BW36</f>
        <v>1982.4589575820862</v>
      </c>
      <c r="BE36" s="18" t="str">
        <f>IF(MAX(BA36,AX36,AU36,AR36,AO36,AL36,AI36,AF36,AC36,Z36,W36,T36,T36,Q36,N36,K36)&gt;0,"*","")</f>
        <v>*</v>
      </c>
      <c r="BF36" s="34">
        <f>IF(BE36="*",BD36*0.05,0)</f>
        <v>99.12294787910432</v>
      </c>
      <c r="BG36" s="37">
        <f>BD36+BF36</f>
        <v>2081.5819054611907</v>
      </c>
      <c r="BH36" s="30">
        <f>L36</f>
        <v>0</v>
      </c>
      <c r="BI36" s="30">
        <f>O36</f>
        <v>0</v>
      </c>
      <c r="BJ36" s="30">
        <f>R36</f>
        <v>0</v>
      </c>
      <c r="BK36" s="30">
        <f>U36</f>
        <v>0</v>
      </c>
      <c r="BL36" s="30">
        <f>X36</f>
        <v>0</v>
      </c>
      <c r="BM36" s="30">
        <f>AA36</f>
        <v>0</v>
      </c>
      <c r="BN36" s="30">
        <f>AD36</f>
        <v>518.5355647354183</v>
      </c>
      <c r="BO36" s="30">
        <f>AG36</f>
        <v>0</v>
      </c>
      <c r="BP36" s="30">
        <f>AJ36</f>
        <v>0</v>
      </c>
      <c r="BQ36" s="30">
        <f>AM36</f>
        <v>0</v>
      </c>
      <c r="BR36" s="30">
        <f>AP36</f>
        <v>690.8255349109505</v>
      </c>
      <c r="BS36" s="30">
        <f>AS36</f>
        <v>0</v>
      </c>
      <c r="BT36" s="30">
        <f>AV36</f>
        <v>0</v>
      </c>
      <c r="BU36" s="30">
        <f>AY36</f>
        <v>773.0978579357172</v>
      </c>
      <c r="BV36" s="30">
        <f>BB36</f>
        <v>0</v>
      </c>
      <c r="BW36" s="38">
        <f>(LARGE(BH36:BV36,1))+(LARGE(BH36:BV36,2))+(LARGE(BH36:BV36,3))+(LARGE(BH36:BV36,4))+(LARGE(BH36:BV36,5))</f>
        <v>1982.4589575820862</v>
      </c>
    </row>
    <row r="37" spans="1:75" ht="12.75" customHeight="1">
      <c r="A37" s="28">
        <v>29</v>
      </c>
      <c r="B37" s="29" t="s">
        <v>98</v>
      </c>
      <c r="C37" s="16" t="s">
        <v>225</v>
      </c>
      <c r="D37" s="120">
        <v>5</v>
      </c>
      <c r="E37" s="177" t="s">
        <v>46</v>
      </c>
      <c r="F37" s="31">
        <v>1</v>
      </c>
      <c r="G37" s="50" t="s">
        <v>290</v>
      </c>
      <c r="H37" s="17" t="s">
        <v>565</v>
      </c>
      <c r="I37" s="341">
        <f>BG37</f>
        <v>2034.495491813452</v>
      </c>
      <c r="J37" s="251"/>
      <c r="L37" s="56">
        <f>IF(J37="",0,(L$4*(101+(1000*LOG(J$4,10))-(1000*LOG(J37,10)))))</f>
        <v>0</v>
      </c>
      <c r="M37" s="175"/>
      <c r="N37" s="18">
        <f>IF(AND(N$1&lt;&gt;$F37,M37&gt;0)=TRUE,1,"")</f>
      </c>
      <c r="O37" s="32">
        <f>IF(M37="",0,(O$4*(101+(1000*LOG(M$4,10))-(1000*LOG(M37,10)))))</f>
        <v>0</v>
      </c>
      <c r="Q37" s="55">
        <f>IF(AND(Q$1&lt;&gt;$F37,P37&gt;0)=TRUE,1,"")</f>
      </c>
      <c r="R37" s="56">
        <f>IF(P37="",0,(R$4*(101+(1000*LOG(P$4,10))-(1000*LOG(P37,10)))))</f>
        <v>0</v>
      </c>
      <c r="S37" s="175"/>
      <c r="T37" s="18">
        <f>IF(AND(T$1&lt;&gt;$F37,S37&gt;0)=TRUE,1,"")</f>
      </c>
      <c r="U37" s="32">
        <f>IF(S37="",0,(U$4*(101+(1000*LOG(S$4,10))-(1000*LOG(S37,10)))))</f>
        <v>0</v>
      </c>
      <c r="W37" s="55">
        <f>IF(AND(W$1&lt;&gt;$F37,V37&gt;0)=TRUE,1,"")</f>
      </c>
      <c r="X37" s="56">
        <f>IF(V37="",0,(X$4*(101+(1000*LOG(V$4,10))-(1000*LOG(V37,10)))))</f>
        <v>0</v>
      </c>
      <c r="Z37" s="18">
        <f>IF(AND(Z$1&lt;&gt;$F37,Y37&gt;0)=TRUE,1,"")</f>
      </c>
      <c r="AA37" s="32">
        <f>IF(Y37="",0,(AA$4*(101+(1000*LOG(Y$4,10))-(1000*LOG(Y37,10)))))</f>
        <v>0</v>
      </c>
      <c r="AB37" s="126">
        <v>31</v>
      </c>
      <c r="AC37" s="55">
        <f>IF(AND(AC$1&lt;&gt;$F37,AB37&gt;0)=TRUE,1,"")</f>
        <v>1</v>
      </c>
      <c r="AD37" s="56">
        <f>IF(AB37="",0,(AD$4*(101+(1000*LOG(AB$4,10))-(1000*LOG(AB37,10)))))</f>
        <v>141.1172232079823</v>
      </c>
      <c r="AF37" s="18">
        <f>IF(AND(AF$1&lt;&gt;$F37,AE37&gt;0)=TRUE,1,"")</f>
      </c>
      <c r="AG37" s="34">
        <f>IF(AE37="",0,(AG$4*(101+(1000*LOG(AE$4,10))-(1000*LOG(AE37,10)))))</f>
        <v>0</v>
      </c>
      <c r="AH37" s="59">
        <v>17</v>
      </c>
      <c r="AI37" s="55">
        <f>IF(AND(AI$1&lt;&gt;$F37,AH37&gt;0)=TRUE,1,"")</f>
        <v>1</v>
      </c>
      <c r="AJ37" s="56">
        <f>IF(AH37="",0,(AJ$4*(101+(1000*LOG(AH$4,10))-(1000*LOG(AH37,10)))))</f>
        <v>502.53749457997657</v>
      </c>
      <c r="AL37" s="18">
        <f>IF(AND(AL$1&lt;&gt;$F37,AK37&gt;0)=TRUE,1,"")</f>
      </c>
      <c r="AM37" s="34">
        <f>IF(AK37="",0,(AM$4*(101+(1000*LOG(AK$4,10))-(1000*LOG(AK37,10)))))</f>
        <v>0</v>
      </c>
      <c r="AN37" s="59">
        <v>13</v>
      </c>
      <c r="AO37" s="55">
        <f>IF(AND(AO$1&lt;&gt;$F37,AN37&gt;0)=TRUE,1,"")</f>
        <v>1</v>
      </c>
      <c r="AP37" s="56">
        <f>IF(AN37="",0,(AP$4*(101+(1000*LOG(AN$4,10))-(1000*LOG(AN37,10)))))</f>
        <v>531.1246920434387</v>
      </c>
      <c r="AQ37" s="35"/>
      <c r="AR37" s="18">
        <f>IF(AND(AR$1&lt;&gt;$F37,AQ37&gt;0)=TRUE,1,"")</f>
      </c>
      <c r="AS37" s="32">
        <f>IF(AQ37="",0,(AS$4*(101+(1000*LOG(AQ$4,10))-(1000*LOG(AQ37,10)))))</f>
        <v>0</v>
      </c>
      <c r="AU37" s="55">
        <f>IF(AND(AU$1&lt;&gt;$F37,AT37&gt;0)=TRUE,1,"")</f>
      </c>
      <c r="AV37" s="56">
        <f>IF(AT37="",0,(AV$4*(101+(1000*LOG(AT$4,10))-(1000*LOG(AT37,10)))))</f>
        <v>0</v>
      </c>
      <c r="AW37" s="35">
        <v>19</v>
      </c>
      <c r="AX37" s="18">
        <f>IF(AND(AX$1&lt;&gt;$F37,AW37&gt;0)=TRUE,1,"")</f>
      </c>
      <c r="AY37" s="32">
        <f>IF(AW37="",0,(AY$4*(101+(1000*LOG(AW$4,10))-(1000*LOG(AW37,10)))))</f>
        <v>494.3442569828883</v>
      </c>
      <c r="AZ37" s="57">
        <v>17</v>
      </c>
      <c r="BA37" s="55">
        <f>IF(AND(BA$1&lt;&gt;$F37,AZ37&gt;0)=TRUE,1,"")</f>
        <v>1</v>
      </c>
      <c r="BB37" s="56">
        <f>IF(AZ37="",0,(BB$4*(101+(1000*LOG(AZ$4,10))-(1000*LOG(AZ37,10)))))</f>
        <v>268.4910872937637</v>
      </c>
      <c r="BC37" s="33">
        <f>L37+O37+R37+U37+X37+AA37+AD37+AG37+AJ37+AM37+AP37+AS37+AV37+AY37+BB37</f>
        <v>1937.6147541080495</v>
      </c>
      <c r="BD37" s="36">
        <f>BW37</f>
        <v>1937.6147541080495</v>
      </c>
      <c r="BE37" s="18" t="str">
        <f>IF(MAX(BA37,AX37,AU37,AR37,AO37,AL37,AI37,AF37,AC37,Z37,W37,T37,T37,Q37,N37,K37)&gt;0,"*","")</f>
        <v>*</v>
      </c>
      <c r="BF37" s="34">
        <f>IF(BE37="*",BD37*0.05,0)</f>
        <v>96.88073770540248</v>
      </c>
      <c r="BG37" s="37">
        <f>BD37+BF37</f>
        <v>2034.495491813452</v>
      </c>
      <c r="BH37" s="30">
        <f>L37</f>
        <v>0</v>
      </c>
      <c r="BI37" s="30">
        <f>O37</f>
        <v>0</v>
      </c>
      <c r="BJ37" s="30">
        <f>R37</f>
        <v>0</v>
      </c>
      <c r="BK37" s="30">
        <f>U37</f>
        <v>0</v>
      </c>
      <c r="BL37" s="30">
        <f>X37</f>
        <v>0</v>
      </c>
      <c r="BM37" s="30">
        <f>AA37</f>
        <v>0</v>
      </c>
      <c r="BN37" s="30">
        <f>AD37</f>
        <v>141.1172232079823</v>
      </c>
      <c r="BO37" s="30">
        <f>AG37</f>
        <v>0</v>
      </c>
      <c r="BP37" s="30">
        <f>AJ37</f>
        <v>502.53749457997657</v>
      </c>
      <c r="BQ37" s="30">
        <f>AM37</f>
        <v>0</v>
      </c>
      <c r="BR37" s="30">
        <f>AP37</f>
        <v>531.1246920434387</v>
      </c>
      <c r="BS37" s="30">
        <f>AS37</f>
        <v>0</v>
      </c>
      <c r="BT37" s="30">
        <f>AV37</f>
        <v>0</v>
      </c>
      <c r="BU37" s="30">
        <f>AY37</f>
        <v>494.3442569828883</v>
      </c>
      <c r="BV37" s="30">
        <f>BB37</f>
        <v>268.4910872937637</v>
      </c>
      <c r="BW37" s="38">
        <f>(LARGE(BH37:BV37,1))+(LARGE(BH37:BV37,2))+(LARGE(BH37:BV37,3))+(LARGE(BH37:BV37,4))+(LARGE(BH37:BV37,5))</f>
        <v>1937.6147541080495</v>
      </c>
    </row>
    <row r="38" spans="1:75" ht="12.75">
      <c r="A38" s="28">
        <v>30</v>
      </c>
      <c r="B38" s="29" t="s">
        <v>255</v>
      </c>
      <c r="C38" s="16" t="s">
        <v>26</v>
      </c>
      <c r="D38" s="120">
        <v>3</v>
      </c>
      <c r="E38" s="177" t="s">
        <v>58</v>
      </c>
      <c r="F38" s="31">
        <v>2</v>
      </c>
      <c r="G38" s="50" t="s">
        <v>290</v>
      </c>
      <c r="H38" s="17" t="s">
        <v>565</v>
      </c>
      <c r="I38" s="341">
        <f>BG38</f>
        <v>1800.4572542456795</v>
      </c>
      <c r="J38" s="251">
        <v>12</v>
      </c>
      <c r="K38" s="55">
        <f>IF(AND(K$1&lt;&gt;$F38,J38&gt;0)=TRUE,1,"")</f>
      </c>
      <c r="L38" s="56">
        <f>IF(J38="",0,(L$4*(101+(1000*LOG(J$4,10))-(1000*LOG(J38,10)))))</f>
        <v>364.2414347745814</v>
      </c>
      <c r="M38" s="175"/>
      <c r="N38" s="18">
        <f>IF(AND(N$1&lt;&gt;$F38,M38&gt;0)=TRUE,1,"")</f>
      </c>
      <c r="O38" s="32">
        <f>IF(M38="",0,(O$4*(101+(1000*LOG(M$4,10))-(1000*LOG(M38,10)))))</f>
        <v>0</v>
      </c>
      <c r="Q38" s="55">
        <f>IF(AND(Q$1&lt;&gt;$F38,P38&gt;0)=TRUE,1,"")</f>
      </c>
      <c r="R38" s="56">
        <f>IF(P38="",0,(R$4*(101+(1000*LOG(P$4,10))-(1000*LOG(P38,10)))))</f>
        <v>0</v>
      </c>
      <c r="S38" s="175"/>
      <c r="T38" s="18">
        <f>IF(AND(T$1&lt;&gt;$F38,S38&gt;0)=TRUE,1,"")</f>
      </c>
      <c r="U38" s="32">
        <f>IF(S38="",0,(U$4*(101+(1000*LOG(S$4,10))-(1000*LOG(S38,10)))))</f>
        <v>0</v>
      </c>
      <c r="W38" s="55">
        <f>IF(AND(W$1&lt;&gt;$F38,V38&gt;0)=TRUE,1,"")</f>
      </c>
      <c r="X38" s="56">
        <f>IF(V38="",0,(X$4*(101+(1000*LOG(V$4,10))-(1000*LOG(V38,10)))))</f>
        <v>0</v>
      </c>
      <c r="Z38" s="18">
        <f>IF(AND(Z$1&lt;&gt;$F38,Y38&gt;0)=TRUE,1,"")</f>
      </c>
      <c r="AA38" s="32">
        <f>IF(Y38="",0,(AA$4*(101+(1000*LOG(Y$4,10))-(1000*LOG(Y38,10)))))</f>
        <v>0</v>
      </c>
      <c r="AB38" s="126"/>
      <c r="AC38" s="55">
        <f>IF(AND(AC$1&lt;&gt;$F38,AB38&gt;0)=TRUE,1,"")</f>
      </c>
      <c r="AD38" s="56">
        <f>IF(AB38="",0,(AD$4*(101+(1000*LOG(AB$4,10))-(1000*LOG(AB38,10)))))</f>
        <v>0</v>
      </c>
      <c r="AF38" s="18">
        <f>IF(AND(AF$1&lt;&gt;$F38,AE38&gt;0)=TRUE,1,"")</f>
      </c>
      <c r="AG38" s="34">
        <f>IF(AE38="",0,(AG$4*(101+(1000*LOG(AE$4,10))-(1000*LOG(AE38,10)))))</f>
        <v>0</v>
      </c>
      <c r="AI38" s="55">
        <f>IF(AND(AI$1&lt;&gt;$F38,AH38&gt;0)=TRUE,1,"")</f>
      </c>
      <c r="AJ38" s="56">
        <f>IF(AH38="",0,(AJ$4*(101+(1000*LOG(AH$4,10))-(1000*LOG(AH38,10)))))</f>
        <v>0</v>
      </c>
      <c r="AK38" s="35">
        <v>13</v>
      </c>
      <c r="AL38" s="18">
        <f>IF(AND(AL$1&lt;&gt;$F38,AK38&gt;0)=TRUE,1,"")</f>
        <v>1</v>
      </c>
      <c r="AM38" s="34">
        <f>IF(AK38="",0,(AM$4*(101+(1000*LOG(AK$4,10))-(1000*LOG(AK38,10)))))</f>
        <v>965.4831033799127</v>
      </c>
      <c r="AO38" s="55">
        <f>IF(AND(AO$1&lt;&gt;$F38,AN38&gt;0)=TRUE,1,"")</f>
      </c>
      <c r="AP38" s="56">
        <f>IF(AN38="",0,(AP$4*(101+(1000*LOG(AN$4,10))-(1000*LOG(AN38,10)))))</f>
        <v>0</v>
      </c>
      <c r="AQ38" s="35"/>
      <c r="AR38" s="18">
        <f>IF(AND(AR$1&lt;&gt;$F38,AQ38&gt;0)=TRUE,1,"")</f>
      </c>
      <c r="AS38" s="32">
        <f>IF(AQ38="",0,(AS$4*(101+(1000*LOG(AQ$4,10))-(1000*LOG(AQ38,10)))))</f>
        <v>0</v>
      </c>
      <c r="AU38" s="55">
        <f>IF(AND(AU$1&lt;&gt;$F38,AT38&gt;0)=TRUE,1,"")</f>
      </c>
      <c r="AV38" s="56">
        <f>IF(AT38="",0,(AV$4*(101+(1000*LOG(AT$4,10))-(1000*LOG(AT38,10)))))</f>
        <v>0</v>
      </c>
      <c r="AW38" s="35"/>
      <c r="AX38" s="18">
        <f>IF(AND(AX$1&lt;&gt;$F38,AW38&gt;0)=TRUE,1,"")</f>
      </c>
      <c r="AY38" s="32">
        <f>IF(AW38="",0,(AY$4*(101+(1000*LOG(AW$4,10))-(1000*LOG(AW38,10)))))</f>
        <v>0</v>
      </c>
      <c r="AZ38" s="57">
        <v>13</v>
      </c>
      <c r="BA38" s="55">
        <f>IF(AND(BA$1&lt;&gt;$F38,AZ38&gt;0)=TRUE,1,"")</f>
      </c>
      <c r="BB38" s="56">
        <f>IF(AZ38="",0,(BB$4*(101+(1000*LOG(AZ$4,10))-(1000*LOG(AZ38,10)))))</f>
        <v>384.9966563652008</v>
      </c>
      <c r="BC38" s="33">
        <f>L38+O38+R38+U38+X38+AA38+AD38+AG38+AJ38+AM38+AP38+AS38+AV38+AY38+BB38</f>
        <v>1714.7211945196948</v>
      </c>
      <c r="BD38" s="36">
        <f>BW38</f>
        <v>1714.7211945196948</v>
      </c>
      <c r="BE38" s="18" t="str">
        <f>IF(MAX(BA38,AX38,AU38,AR38,AO38,AL38,AI38,AF38,AC38,Z38,W38,T38,T38,Q38,N38,K38)&gt;0,"*","")</f>
        <v>*</v>
      </c>
      <c r="BF38" s="34">
        <f>IF(BE38="*",BD38*0.05,0)</f>
        <v>85.73605972598475</v>
      </c>
      <c r="BG38" s="37">
        <f>BD38+BF38</f>
        <v>1800.4572542456795</v>
      </c>
      <c r="BH38" s="30">
        <f>L38</f>
        <v>364.2414347745814</v>
      </c>
      <c r="BI38" s="30">
        <f>O38</f>
        <v>0</v>
      </c>
      <c r="BJ38" s="30">
        <f>R38</f>
        <v>0</v>
      </c>
      <c r="BK38" s="30">
        <f>U38</f>
        <v>0</v>
      </c>
      <c r="BL38" s="30">
        <f>X38</f>
        <v>0</v>
      </c>
      <c r="BM38" s="30">
        <f>AA38</f>
        <v>0</v>
      </c>
      <c r="BN38" s="30">
        <f>AD38</f>
        <v>0</v>
      </c>
      <c r="BO38" s="30">
        <f>AG38</f>
        <v>0</v>
      </c>
      <c r="BP38" s="30">
        <f>AJ38</f>
        <v>0</v>
      </c>
      <c r="BQ38" s="30">
        <f>AM38</f>
        <v>965.4831033799127</v>
      </c>
      <c r="BR38" s="30">
        <f>AP38</f>
        <v>0</v>
      </c>
      <c r="BS38" s="30">
        <f>AS38</f>
        <v>0</v>
      </c>
      <c r="BT38" s="30">
        <f>AV38</f>
        <v>0</v>
      </c>
      <c r="BU38" s="30">
        <f>AY38</f>
        <v>0</v>
      </c>
      <c r="BV38" s="30">
        <f>BB38</f>
        <v>384.9966563652008</v>
      </c>
      <c r="BW38" s="38">
        <f>(LARGE(BH38:BV38,1))+(LARGE(BH38:BV38,2))+(LARGE(BH38:BV38,3))+(LARGE(BH38:BV38,4))+(LARGE(BH38:BV38,5))</f>
        <v>1714.7211945196948</v>
      </c>
    </row>
    <row r="39" spans="1:75" ht="12.75" customHeight="1">
      <c r="A39" s="28">
        <v>31</v>
      </c>
      <c r="B39" s="29" t="s">
        <v>37</v>
      </c>
      <c r="C39" s="16" t="s">
        <v>65</v>
      </c>
      <c r="D39" s="120">
        <v>5</v>
      </c>
      <c r="E39" s="177" t="s">
        <v>36</v>
      </c>
      <c r="F39" s="31">
        <v>2</v>
      </c>
      <c r="G39" s="50" t="s">
        <v>290</v>
      </c>
      <c r="H39" s="17" t="s">
        <v>565</v>
      </c>
      <c r="I39" s="341">
        <f>BG39</f>
        <v>1765.3041786079914</v>
      </c>
      <c r="J39" s="251"/>
      <c r="L39" s="56">
        <f>IF(J39="",0,(L$4*(101+(1000*LOG(J$4,10))-(1000*LOG(J39,10)))))</f>
        <v>0</v>
      </c>
      <c r="M39" s="175"/>
      <c r="N39" s="18">
        <f>IF(AND(N$1&lt;&gt;$F39,M39&gt;0)=TRUE,1,"")</f>
      </c>
      <c r="O39" s="32">
        <f>IF(M39="",0,(O$4*(101+(1000*LOG(M$4,10))-(1000*LOG(M39,10)))))</f>
        <v>0</v>
      </c>
      <c r="Q39" s="55">
        <f>IF(AND(Q$1&lt;&gt;$F39,P39&gt;0)=TRUE,1,"")</f>
      </c>
      <c r="R39" s="56">
        <f>IF(P39="",0,(R$4*(101+(1000*LOG(P$4,10))-(1000*LOG(P39,10)))))</f>
        <v>0</v>
      </c>
      <c r="S39" s="175">
        <v>25</v>
      </c>
      <c r="T39" s="18">
        <f>IF(AND(T$1&lt;&gt;$F39,S39&gt;0)=TRUE,1,"")</f>
        <v>1</v>
      </c>
      <c r="U39" s="32">
        <f>IF(S39="",0,(U$4*(101+(1000*LOG(S$4,10))-(1000*LOG(S39,10)))))</f>
        <v>180.18124604762488</v>
      </c>
      <c r="V39" s="168">
        <v>22</v>
      </c>
      <c r="W39" s="55">
        <f>IF(AND(W$1&lt;&gt;$F39,V39&gt;0)=TRUE,1,"")</f>
      </c>
      <c r="X39" s="56">
        <f>IF(V39="",0,(X$4*(101+(1000*LOG(V$4,10))-(1000*LOG(V39,10)))))</f>
        <v>277.0912590556811</v>
      </c>
      <c r="Z39" s="18">
        <f>IF(AND(Z$1&lt;&gt;$F39,Y39&gt;0)=TRUE,1,"")</f>
      </c>
      <c r="AA39" s="32">
        <f>IF(Y39="",0,(AA$4*(101+(1000*LOG(Y$4,10))-(1000*LOG(Y39,10)))))</f>
        <v>0</v>
      </c>
      <c r="AB39" s="126">
        <v>12</v>
      </c>
      <c r="AC39" s="55">
        <f>IF(AND(AC$1&lt;&gt;$F39,AB39&gt;0)=TRUE,1,"")</f>
      </c>
      <c r="AD39" s="56">
        <f>IF(AB39="",0,(AD$4*(101+(1000*LOG(AB$4,10))-(1000*LOG(AB39,10)))))</f>
        <v>553.2976709946304</v>
      </c>
      <c r="AF39" s="18">
        <f>IF(AND(AF$1&lt;&gt;$F39,AE39&gt;0)=TRUE,1,"")</f>
      </c>
      <c r="AG39" s="34">
        <f>IF(AE39="",0,(AG$4*(101+(1000*LOG(AE$4,10))-(1000*LOG(AE39,10)))))</f>
        <v>0</v>
      </c>
      <c r="AH39" s="59">
        <v>20</v>
      </c>
      <c r="AI39" s="55">
        <f>IF(AND(AI$1&lt;&gt;$F39,AH39&gt;0)=TRUE,1,"")</f>
        <v>1</v>
      </c>
      <c r="AJ39" s="56">
        <f>IF(AH39="",0,(AJ$4*(101+(1000*LOG(AH$4,10))-(1000*LOG(AH39,10)))))</f>
        <v>414.3111517228425</v>
      </c>
      <c r="AK39" s="35">
        <v>48</v>
      </c>
      <c r="AL39" s="18">
        <f>IF(AND(AL$1&lt;&gt;$F39,AK39&gt;0)=TRUE,1,"")</f>
        <v>1</v>
      </c>
      <c r="AM39" s="34">
        <f>IF(AK39="",0,(AM$4*(101+(1000*LOG(AK$4,10))-(1000*LOG(AK39,10)))))</f>
        <v>256.3607470439746</v>
      </c>
      <c r="AO39" s="55">
        <f>IF(AND(AO$1&lt;&gt;$F39,AN39&gt;0)=TRUE,1,"")</f>
      </c>
      <c r="AP39" s="56">
        <f>IF(AN39="",0,(AP$4*(101+(1000*LOG(AN$4,10))-(1000*LOG(AN39,10)))))</f>
        <v>0</v>
      </c>
      <c r="AQ39" s="35"/>
      <c r="AR39" s="18">
        <f>IF(AND(AR$1&lt;&gt;$F39,AQ39&gt;0)=TRUE,1,"")</f>
      </c>
      <c r="AS39" s="32">
        <f>IF(AQ39="",0,(AS$4*(101+(1000*LOG(AQ$4,10))-(1000*LOG(AQ39,10)))))</f>
        <v>0</v>
      </c>
      <c r="AU39" s="55">
        <f>IF(AND(AU$1&lt;&gt;$F39,AT39&gt;0)=TRUE,1,"")</f>
      </c>
      <c r="AV39" s="56">
        <f>IF(AT39="",0,(AV$4*(101+(1000*LOG(AT$4,10))-(1000*LOG(AT39,10)))))</f>
        <v>0</v>
      </c>
      <c r="AW39" s="35"/>
      <c r="AX39" s="18">
        <f>IF(AND(AX$1&lt;&gt;$F39,AW39&gt;0)=TRUE,1,"")</f>
      </c>
      <c r="AY39" s="32">
        <f>IF(AW39="",0,(AY$4*(101+(1000*LOG(AW$4,10))-(1000*LOG(AW39,10)))))</f>
        <v>0</v>
      </c>
      <c r="BA39" s="55">
        <f>IF(AND(BA$1&lt;&gt;$F39,AZ39&gt;0)=TRUE,1,"")</f>
      </c>
      <c r="BB39" s="56">
        <f>IF(AZ39="",0,(BB$4*(101+(1000*LOG(AZ$4,10))-(1000*LOG(AZ39,10)))))</f>
        <v>0</v>
      </c>
      <c r="BC39" s="33">
        <f>L39+O39+R39+U39+X39+AA39+AD39+AG39+AJ39+AM39+AP39+AS39+AV39+AY39+BB39</f>
        <v>1681.2420748647537</v>
      </c>
      <c r="BD39" s="36">
        <f>BW39</f>
        <v>1681.2420748647537</v>
      </c>
      <c r="BE39" s="18" t="str">
        <f>IF(MAX(BA39,AX39,AU39,AR39,AO39,AL39,AI39,AF39,AC39,Z39,W39,T39,T39,Q39,N39,K39)&gt;0,"*","")</f>
        <v>*</v>
      </c>
      <c r="BF39" s="34">
        <f>IF(BE39="*",BD39*0.05,0)</f>
        <v>84.06210374323769</v>
      </c>
      <c r="BG39" s="37">
        <f>BD39+BF39</f>
        <v>1765.3041786079914</v>
      </c>
      <c r="BH39" s="30">
        <f>L39</f>
        <v>0</v>
      </c>
      <c r="BI39" s="30">
        <f>O39</f>
        <v>0</v>
      </c>
      <c r="BJ39" s="30">
        <f>R39</f>
        <v>0</v>
      </c>
      <c r="BK39" s="30">
        <f>U39</f>
        <v>180.18124604762488</v>
      </c>
      <c r="BL39" s="30">
        <f>X39</f>
        <v>277.0912590556811</v>
      </c>
      <c r="BM39" s="30">
        <f>AA39</f>
        <v>0</v>
      </c>
      <c r="BN39" s="30">
        <f>AD39</f>
        <v>553.2976709946304</v>
      </c>
      <c r="BO39" s="30">
        <f>AG39</f>
        <v>0</v>
      </c>
      <c r="BP39" s="30">
        <f>AJ39</f>
        <v>414.3111517228425</v>
      </c>
      <c r="BQ39" s="30">
        <f>AM39</f>
        <v>256.3607470439746</v>
      </c>
      <c r="BR39" s="30">
        <f>AP39</f>
        <v>0</v>
      </c>
      <c r="BS39" s="30">
        <f>AS39</f>
        <v>0</v>
      </c>
      <c r="BT39" s="30">
        <f>AV39</f>
        <v>0</v>
      </c>
      <c r="BU39" s="30">
        <f>AY39</f>
        <v>0</v>
      </c>
      <c r="BV39" s="30">
        <f>BB39</f>
        <v>0</v>
      </c>
      <c r="BW39" s="38">
        <f>(LARGE(BH39:BV39,1))+(LARGE(BH39:BV39,2))+(LARGE(BH39:BV39,3))+(LARGE(BH39:BV39,4))+(LARGE(BH39:BV39,5))</f>
        <v>1681.2420748647537</v>
      </c>
    </row>
    <row r="40" spans="1:75" ht="12.75" customHeight="1">
      <c r="A40" s="28">
        <v>32</v>
      </c>
      <c r="B40" s="29" t="s">
        <v>217</v>
      </c>
      <c r="C40" s="16" t="s">
        <v>325</v>
      </c>
      <c r="D40" s="120">
        <v>2</v>
      </c>
      <c r="E40" s="177" t="s">
        <v>160</v>
      </c>
      <c r="F40" s="31">
        <v>1</v>
      </c>
      <c r="G40" s="50" t="s">
        <v>290</v>
      </c>
      <c r="H40" s="17" t="s">
        <v>565</v>
      </c>
      <c r="I40" s="341">
        <f>BG40</f>
        <v>1746.0646452907747</v>
      </c>
      <c r="J40" s="251"/>
      <c r="L40" s="56">
        <f>IF(J40="",0,(L$4*(101+(1000*LOG(J$4,10))-(1000*LOG(J40,10)))))</f>
        <v>0</v>
      </c>
      <c r="M40" s="175"/>
      <c r="N40" s="18">
        <f>IF(AND(N$1&lt;&gt;$F40,M40&gt;0)=TRUE,1,"")</f>
      </c>
      <c r="O40" s="32">
        <f>IF(M40="",0,(O$4*(101+(1000*LOG(M$4,10))-(1000*LOG(M40,10)))))</f>
        <v>0</v>
      </c>
      <c r="Q40" s="55">
        <f>IF(AND(Q$1&lt;&gt;$F40,P40&gt;0)=TRUE,1,"")</f>
      </c>
      <c r="R40" s="56">
        <f>IF(P40="",0,(R$4*(101+(1000*LOG(P$4,10))-(1000*LOG(P40,10)))))</f>
        <v>0</v>
      </c>
      <c r="S40" s="175"/>
      <c r="T40" s="18">
        <f>IF(AND(T$1&lt;&gt;$F40,S40&gt;0)=TRUE,1,"")</f>
      </c>
      <c r="U40" s="32">
        <f>IF(S40="",0,(U$4*(101+(1000*LOG(S$4,10))-(1000*LOG(S40,10)))))</f>
        <v>0</v>
      </c>
      <c r="W40" s="55">
        <f>IF(AND(W$1&lt;&gt;$F40,V40&gt;0)=TRUE,1,"")</f>
      </c>
      <c r="X40" s="56">
        <f>IF(V40="",0,(X$4*(101+(1000*LOG(V$4,10))-(1000*LOG(V40,10)))))</f>
        <v>0</v>
      </c>
      <c r="Y40" s="202">
        <v>4</v>
      </c>
      <c r="Z40" s="18">
        <f>IF(AND(Z$1&lt;&gt;$F40,Y40&gt;0)=TRUE,1,"")</f>
      </c>
      <c r="AA40" s="32">
        <f>IF(Y40="",0,(AA$4*(101+(1000*LOG(Y$4,10))-(1000*LOG(Y40,10)))))</f>
        <v>1348.4045066110596</v>
      </c>
      <c r="AB40" s="126"/>
      <c r="AC40" s="55">
        <f>IF(AND(AC$1&lt;&gt;$F40,AB40&gt;0)=TRUE,1,"")</f>
      </c>
      <c r="AD40" s="56">
        <f>IF(AB40="",0,(AD$4*(101+(1000*LOG(AB$4,10))-(1000*LOG(AB40,10)))))</f>
        <v>0</v>
      </c>
      <c r="AF40" s="18">
        <f>IF(AND(AF$1&lt;&gt;$F40,AE40&gt;0)=TRUE,1,"")</f>
      </c>
      <c r="AG40" s="34">
        <f>IF(AE40="",0,(AG$4*(101+(1000*LOG(AE$4,10))-(1000*LOG(AE40,10)))))</f>
        <v>0</v>
      </c>
      <c r="AI40" s="55">
        <f>IF(AND(AI$1&lt;&gt;$F40,AH40&gt;0)=TRUE,1,"")</f>
      </c>
      <c r="AJ40" s="56">
        <f>IF(AH40="",0,(AJ$4*(101+(1000*LOG(AH$4,10))-(1000*LOG(AH40,10)))))</f>
        <v>0</v>
      </c>
      <c r="AK40" s="35">
        <v>37</v>
      </c>
      <c r="AL40" s="18">
        <f>IF(AND(AL$1&lt;&gt;$F40,AK40&gt;0)=TRUE,1,"")</f>
      </c>
      <c r="AM40" s="34">
        <f>IF(AK40="",0,(AM$4*(101+(1000*LOG(AK$4,10))-(1000*LOG(AK40,10)))))</f>
        <v>397.6601386797151</v>
      </c>
      <c r="AO40" s="55">
        <f>IF(AND(AO$1&lt;&gt;$F40,AN40&gt;0)=TRUE,1,"")</f>
      </c>
      <c r="AP40" s="56">
        <f>IF(AN40="",0,(AP$4*(101+(1000*LOG(AN$4,10))-(1000*LOG(AN40,10)))))</f>
        <v>0</v>
      </c>
      <c r="AQ40" s="35"/>
      <c r="AR40" s="18">
        <f>IF(AND(AR$1&lt;&gt;$F40,AQ40&gt;0)=TRUE,1,"")</f>
      </c>
      <c r="AS40" s="32">
        <f>IF(AQ40="",0,(AS$4*(101+(1000*LOG(AQ$4,10))-(1000*LOG(AQ40,10)))))</f>
        <v>0</v>
      </c>
      <c r="AU40" s="55">
        <f>IF(AND(AU$1&lt;&gt;$F40,AT40&gt;0)=TRUE,1,"")</f>
      </c>
      <c r="AV40" s="56">
        <f>IF(AT40="",0,(AV$4*(101+(1000*LOG(AT$4,10))-(1000*LOG(AT40,10)))))</f>
        <v>0</v>
      </c>
      <c r="AW40" s="35"/>
      <c r="AX40" s="18">
        <f>IF(AND(AX$1&lt;&gt;$F40,AW40&gt;0)=TRUE,1,"")</f>
      </c>
      <c r="AY40" s="32">
        <f>IF(AW40="",0,(AY$4*(101+(1000*LOG(AW$4,10))-(1000*LOG(AW40,10)))))</f>
        <v>0</v>
      </c>
      <c r="BA40" s="55">
        <f>IF(AND(BA$1&lt;&gt;$F40,AZ40&gt;0)=TRUE,1,"")</f>
      </c>
      <c r="BB40" s="56">
        <f>IF(AZ40="",0,(BB$4*(101+(1000*LOG(AZ$4,10))-(1000*LOG(AZ40,10)))))</f>
        <v>0</v>
      </c>
      <c r="BC40" s="33">
        <f>L40+O40+R40+U40+X40+AA40+AD40+AG40+AJ40+AM40+AP40+AS40+AV40+AY40+BB40</f>
        <v>1746.0646452907747</v>
      </c>
      <c r="BD40" s="36">
        <f>BW40</f>
        <v>1746.0646452907747</v>
      </c>
      <c r="BE40" s="18">
        <f>IF(MAX(BA40,AX40,AU40,AR40,AO40,AL40,AI40,AF40,AC40,Z40,W40,T40,T40,Q40,N40,K40)&gt;0,"*","")</f>
      </c>
      <c r="BF40" s="34">
        <f>IF(BE40="*",BD40*0.05,0)</f>
        <v>0</v>
      </c>
      <c r="BG40" s="37">
        <f>BD40+BF40</f>
        <v>1746.0646452907747</v>
      </c>
      <c r="BH40" s="30">
        <f>L40</f>
        <v>0</v>
      </c>
      <c r="BI40" s="30">
        <f>O40</f>
        <v>0</v>
      </c>
      <c r="BJ40" s="30">
        <f>R40</f>
        <v>0</v>
      </c>
      <c r="BK40" s="30">
        <f>U40</f>
        <v>0</v>
      </c>
      <c r="BL40" s="30">
        <f>X40</f>
        <v>0</v>
      </c>
      <c r="BM40" s="30">
        <f>AA40</f>
        <v>1348.4045066110596</v>
      </c>
      <c r="BN40" s="30">
        <f>AD40</f>
        <v>0</v>
      </c>
      <c r="BO40" s="30">
        <f>AG40</f>
        <v>0</v>
      </c>
      <c r="BP40" s="30">
        <f>AJ40</f>
        <v>0</v>
      </c>
      <c r="BQ40" s="30">
        <f>AM40</f>
        <v>397.6601386797151</v>
      </c>
      <c r="BR40" s="30">
        <f>AP40</f>
        <v>0</v>
      </c>
      <c r="BS40" s="30">
        <f>AS40</f>
        <v>0</v>
      </c>
      <c r="BT40" s="30">
        <f>AV40</f>
        <v>0</v>
      </c>
      <c r="BU40" s="30">
        <f>AY40</f>
        <v>0</v>
      </c>
      <c r="BV40" s="30">
        <f>BB40</f>
        <v>0</v>
      </c>
      <c r="BW40" s="38">
        <f>(LARGE(BH40:BV40,1))+(LARGE(BH40:BV40,2))+(LARGE(BH40:BV40,3))+(LARGE(BH40:BV40,4))+(LARGE(BH40:BV40,5))</f>
        <v>1746.0646452907747</v>
      </c>
    </row>
    <row r="41" spans="1:80" ht="12.75" customHeight="1">
      <c r="A41" s="28">
        <v>33</v>
      </c>
      <c r="B41" s="29" t="s">
        <v>0</v>
      </c>
      <c r="C41" s="16" t="s">
        <v>175</v>
      </c>
      <c r="D41" s="120">
        <v>6</v>
      </c>
      <c r="E41" s="177" t="s">
        <v>48</v>
      </c>
      <c r="F41" s="31">
        <v>1</v>
      </c>
      <c r="G41" s="50" t="s">
        <v>291</v>
      </c>
      <c r="H41" s="17" t="s">
        <v>565</v>
      </c>
      <c r="I41" s="341">
        <f>BG41</f>
        <v>1642.1983233813555</v>
      </c>
      <c r="J41" s="251"/>
      <c r="L41" s="56">
        <f>IF(J41="",0,(L$4*(101+(1000*LOG(J$4,10))-(1000*LOG(J41,10)))))</f>
        <v>0</v>
      </c>
      <c r="M41" s="175"/>
      <c r="N41" s="18">
        <f>IF(AND(N$1&lt;&gt;$F41,M41&gt;0)=TRUE,1,"")</f>
      </c>
      <c r="O41" s="32">
        <f>IF(M41="",0,(O$4*(101+(1000*LOG(M$4,10))-(1000*LOG(M41,10)))))</f>
        <v>0</v>
      </c>
      <c r="Q41" s="55">
        <f>IF(AND(Q$1&lt;&gt;$F41,P41&gt;0)=TRUE,1,"")</f>
      </c>
      <c r="R41" s="56">
        <f>IF(P41="",0,(R$4*(101+(1000*LOG(P$4,10))-(1000*LOG(P41,10)))))</f>
        <v>0</v>
      </c>
      <c r="S41" s="175">
        <v>21</v>
      </c>
      <c r="T41" s="18">
        <f>IF(AND(T$1&lt;&gt;$F41,S41&gt;0)=TRUE,1,"")</f>
        <v>1</v>
      </c>
      <c r="U41" s="32">
        <f>IF(S41="",0,(U$4*(101+(1000*LOG(S$4,10))-(1000*LOG(S41,10)))))</f>
        <v>255.90195998574336</v>
      </c>
      <c r="W41" s="55">
        <f>IF(AND(W$1&lt;&gt;$F41,V41&gt;0)=TRUE,1,"")</f>
      </c>
      <c r="X41" s="56">
        <f>IF(V41="",0,(X$4*(101+(1000*LOG(V$4,10))-(1000*LOG(V41,10)))))</f>
        <v>0</v>
      </c>
      <c r="Y41" s="202">
        <v>28</v>
      </c>
      <c r="Z41" s="18">
        <f>IF(AND(Z$1&lt;&gt;$F41,Y41&gt;0)=TRUE,1,"")</f>
      </c>
      <c r="AA41" s="32">
        <f>IF(Y41="",0,(AA$4*(101+(1000*LOG(Y$4,10))-(1000*LOG(Y41,10)))))</f>
        <v>292.0319565932388</v>
      </c>
      <c r="AB41" s="126">
        <v>20</v>
      </c>
      <c r="AC41" s="55">
        <f>IF(AND(AC$1&lt;&gt;$F41,AB41&gt;0)=TRUE,1,"")</f>
        <v>1</v>
      </c>
      <c r="AD41" s="56">
        <f>IF(AB41="",0,(AD$4*(101+(1000*LOG(AB$4,10))-(1000*LOG(AB41,10)))))</f>
        <v>331.448921378274</v>
      </c>
      <c r="AF41" s="18">
        <f>IF(AND(AF$1&lt;&gt;$F41,AE41&gt;0)=TRUE,1,"")</f>
      </c>
      <c r="AG41" s="34">
        <f>IF(AE41="",0,(AG$4*(101+(1000*LOG(AE$4,10))-(1000*LOG(AE41,10)))))</f>
        <v>0</v>
      </c>
      <c r="AI41" s="55">
        <f>IF(AND(AI$1&lt;&gt;$F41,AH41&gt;0)=TRUE,1,"")</f>
      </c>
      <c r="AJ41" s="56">
        <f>IF(AH41="",0,(AJ$4*(101+(1000*LOG(AH$4,10))-(1000*LOG(AH41,10)))))</f>
        <v>0</v>
      </c>
      <c r="AK41" s="35">
        <v>49</v>
      </c>
      <c r="AL41" s="18">
        <f>IF(AND(AL$1&lt;&gt;$F41,AK41&gt;0)=TRUE,1,"")</f>
      </c>
      <c r="AM41" s="34">
        <f>IF(AK41="",0,(AM$4*(101+(1000*LOG(AK$4,10))-(1000*LOG(AK41,10)))))</f>
        <v>245.16719372781665</v>
      </c>
      <c r="AN41" s="59">
        <v>24</v>
      </c>
      <c r="AO41" s="55">
        <f>IF(AND(AO$1&lt;&gt;$F41,AN41&gt;0)=TRUE,1,"")</f>
        <v>1</v>
      </c>
      <c r="AP41" s="56">
        <f>IF(AN41="",0,(AP$4*(101+(1000*LOG(AN$4,10))-(1000*LOG(AN41,10)))))</f>
        <v>264.8568026386695</v>
      </c>
      <c r="AQ41" s="35"/>
      <c r="AR41" s="18">
        <f>IF(AND(AR$1&lt;&gt;$F41,AQ41&gt;0)=TRUE,1,"")</f>
      </c>
      <c r="AS41" s="32">
        <f>IF(AQ41="",0,(AS$4*(101+(1000*LOG(AQ$4,10))-(1000*LOG(AQ41,10)))))</f>
        <v>0</v>
      </c>
      <c r="AU41" s="55">
        <f>IF(AND(AU$1&lt;&gt;$F41,AT41&gt;0)=TRUE,1,"")</f>
      </c>
      <c r="AV41" s="56">
        <f>IF(AT41="",0,(AV$4*(101+(1000*LOG(AT$4,10))-(1000*LOG(AT41,10)))))</f>
        <v>0</v>
      </c>
      <c r="AW41" s="35"/>
      <c r="AX41" s="18">
        <f>IF(AND(AX$1&lt;&gt;$F41,AW41&gt;0)=TRUE,1,"")</f>
      </c>
      <c r="AY41" s="32">
        <f>IF(AW41="",0,(AY$4*(101+(1000*LOG(AW$4,10))-(1000*LOG(AW41,10)))))</f>
        <v>0</v>
      </c>
      <c r="AZ41" s="57">
        <v>12</v>
      </c>
      <c r="BA41" s="55">
        <f>IF(AND(BA$1&lt;&gt;$F41,AZ41&gt;0)=TRUE,1,"")</f>
        <v>1</v>
      </c>
      <c r="BB41" s="56">
        <f>IF(AZ41="",0,(BB$4*(101+(1000*LOG(AZ$4,10))-(1000*LOG(AZ41,10)))))</f>
        <v>419.75876262441284</v>
      </c>
      <c r="BC41" s="33">
        <f>L41+O41+R41+U41+X41+AA41+AD41+AG41+AJ41+AM41+AP41+AS41+AV41+AY41+BB41</f>
        <v>1809.1655969481553</v>
      </c>
      <c r="BD41" s="36">
        <f>BW41</f>
        <v>1563.9984032203386</v>
      </c>
      <c r="BE41" s="18" t="str">
        <f>IF(MAX(BA41,AX41,AU41,AR41,AO41,AL41,AI41,AF41,AC41,Z41,W41,T41,T41,Q41,N41,K41)&gt;0,"*","")</f>
        <v>*</v>
      </c>
      <c r="BF41" s="34">
        <f>IF(BE41="*",BD41*0.05,0)</f>
        <v>78.19992016101693</v>
      </c>
      <c r="BG41" s="37">
        <f>BD41+BF41</f>
        <v>1642.1983233813555</v>
      </c>
      <c r="BH41" s="30">
        <f>L41</f>
        <v>0</v>
      </c>
      <c r="BI41" s="30">
        <f>O41</f>
        <v>0</v>
      </c>
      <c r="BJ41" s="30">
        <f>R41</f>
        <v>0</v>
      </c>
      <c r="BK41" s="30">
        <f>U41</f>
        <v>255.90195998574336</v>
      </c>
      <c r="BL41" s="30">
        <f>X41</f>
        <v>0</v>
      </c>
      <c r="BM41" s="30">
        <f>AA41</f>
        <v>292.0319565932388</v>
      </c>
      <c r="BN41" s="30">
        <f>AD41</f>
        <v>331.448921378274</v>
      </c>
      <c r="BO41" s="30">
        <f>AG41</f>
        <v>0</v>
      </c>
      <c r="BP41" s="30">
        <f>AJ41</f>
        <v>0</v>
      </c>
      <c r="BQ41" s="30">
        <f>AM41</f>
        <v>245.16719372781665</v>
      </c>
      <c r="BR41" s="30">
        <f>AP41</f>
        <v>264.8568026386695</v>
      </c>
      <c r="BS41" s="30">
        <f>AS41</f>
        <v>0</v>
      </c>
      <c r="BT41" s="30">
        <f>AV41</f>
        <v>0</v>
      </c>
      <c r="BU41" s="30">
        <f>AY41</f>
        <v>0</v>
      </c>
      <c r="BV41" s="30">
        <f>BB41</f>
        <v>419.75876262441284</v>
      </c>
      <c r="BW41" s="38">
        <f>(LARGE(BH41:BV41,1))+(LARGE(BH41:BV41,2))+(LARGE(BH41:BV41,3))+(LARGE(BH41:BV41,4))+(LARGE(BH41:BV41,5))</f>
        <v>1563.9984032203386</v>
      </c>
      <c r="CB41" s="35">
        <f>IF(ISNUMBER(CA41),CA41-#REF!,"")</f>
      </c>
    </row>
    <row r="42" spans="1:75" ht="12.75">
      <c r="A42" s="28">
        <v>34</v>
      </c>
      <c r="B42" s="29" t="s">
        <v>273</v>
      </c>
      <c r="C42" s="16" t="s">
        <v>92</v>
      </c>
      <c r="D42" s="120">
        <v>3</v>
      </c>
      <c r="E42" s="177" t="s">
        <v>46</v>
      </c>
      <c r="F42" s="31">
        <v>1</v>
      </c>
      <c r="G42" s="50" t="s">
        <v>290</v>
      </c>
      <c r="H42" s="17" t="s">
        <v>565</v>
      </c>
      <c r="I42" s="341">
        <f>BG42</f>
        <v>1600.8265096853272</v>
      </c>
      <c r="J42" s="251"/>
      <c r="K42" s="55">
        <f>IF(AND(K$1&lt;&gt;$F42,J42&gt;0)=TRUE,1,"")</f>
      </c>
      <c r="L42" s="56">
        <f>IF(J42="",0,(L$4*(101+(1000*LOG(J$4,10))-(1000*LOG(J42,10)))))</f>
        <v>0</v>
      </c>
      <c r="M42" s="175">
        <v>8</v>
      </c>
      <c r="N42" s="18">
        <f>IF(AND(N$1&lt;&gt;$F42,M42&gt;0)=TRUE,1,"")</f>
      </c>
      <c r="O42" s="32">
        <f>IF(M42="",0,(O$4*(101+(1000*LOG(M$4,10))-(1000*LOG(M42,10)))))</f>
        <v>498.9400086720376</v>
      </c>
      <c r="Q42" s="55">
        <f>IF(AND(Q$1&lt;&gt;$F42,P42&gt;0)=TRUE,1,"")</f>
      </c>
      <c r="R42" s="56">
        <f>IF(P42="",0,(R$4*(101+(1000*LOG(P$4,10))-(1000*LOG(P42,10)))))</f>
        <v>0</v>
      </c>
      <c r="S42" s="175"/>
      <c r="T42" s="18">
        <f>IF(AND(T$1&lt;&gt;$F42,S42&gt;0)=TRUE,1,"")</f>
      </c>
      <c r="U42" s="32">
        <f>IF(S42="",0,(U$4*(101+(1000*LOG(S$4,10))-(1000*LOG(S42,10)))))</f>
        <v>0</v>
      </c>
      <c r="W42" s="55">
        <f>IF(AND(W$1&lt;&gt;$F42,V42&gt;0)=TRUE,1,"")</f>
      </c>
      <c r="X42" s="56">
        <f>IF(V42="",0,(X$4*(101+(1000*LOG(V$4,10))-(1000*LOG(V42,10)))))</f>
        <v>0</v>
      </c>
      <c r="Z42" s="18">
        <f>IF(AND(Z$1&lt;&gt;$F42,Y42&gt;0)=TRUE,1,"")</f>
      </c>
      <c r="AA42" s="32">
        <f>IF(Y42="",0,(AA$4*(101+(1000*LOG(Y$4,10))-(1000*LOG(Y42,10)))))</f>
        <v>0</v>
      </c>
      <c r="AB42" s="126"/>
      <c r="AC42" s="55">
        <f>IF(AND(AC$1&lt;&gt;$F42,AB42&gt;0)=TRUE,1,"")</f>
      </c>
      <c r="AD42" s="56">
        <f>IF(AB42="",0,(AD$4*(101+(1000*LOG(AB$4,10))-(1000*LOG(AB42,10)))))</f>
        <v>0</v>
      </c>
      <c r="AF42" s="18">
        <f>IF(AND(AF$1&lt;&gt;$F42,AE42&gt;0)=TRUE,1,"")</f>
      </c>
      <c r="AG42" s="34">
        <f>IF(AE42="",0,(AG$4*(101+(1000*LOG(AE$4,10))-(1000*LOG(AE42,10)))))</f>
        <v>0</v>
      </c>
      <c r="AI42" s="55">
        <f>IF(AND(AI$1&lt;&gt;$F42,AH42&gt;0)=TRUE,1,"")</f>
      </c>
      <c r="AJ42" s="56">
        <f>IF(AH42="",0,(AJ$4*(101+(1000*LOG(AH$4,10))-(1000*LOG(AH42,10)))))</f>
        <v>0</v>
      </c>
      <c r="AK42" s="35">
        <v>33</v>
      </c>
      <c r="AL42" s="18">
        <f>IF(AND(AL$1&lt;&gt;$F42,AK42&gt;0)=TRUE,1,"")</f>
      </c>
      <c r="AM42" s="34">
        <f>IF(AK42="",0,(AM$4*(101+(1000*LOG(AK$4,10))-(1000*LOG(AK42,10)))))</f>
        <v>459.76986891609954</v>
      </c>
      <c r="AN42" s="59">
        <v>12</v>
      </c>
      <c r="AO42" s="55">
        <f>IF(AND(AO$1&lt;&gt;$F42,AN42&gt;0)=TRUE,1,"")</f>
        <v>1</v>
      </c>
      <c r="AP42" s="56">
        <f>IF(AN42="",0,(AP$4*(101+(1000*LOG(AN$4,10))-(1000*LOG(AN42,10)))))</f>
        <v>565.8867983026507</v>
      </c>
      <c r="AQ42" s="35"/>
      <c r="AR42" s="18">
        <f>IF(AND(AR$1&lt;&gt;$F42,AQ42&gt;0)=TRUE,1,"")</f>
      </c>
      <c r="AS42" s="32">
        <f>IF(AQ42="",0,(AS$4*(101+(1000*LOG(AQ$4,10))-(1000*LOG(AQ42,10)))))</f>
        <v>0</v>
      </c>
      <c r="AU42" s="55">
        <f>IF(AND(AU$1&lt;&gt;$F42,AT42&gt;0)=TRUE,1,"")</f>
      </c>
      <c r="AV42" s="56">
        <f>IF(AT42="",0,(AV$4*(101+(1000*LOG(AT$4,10))-(1000*LOG(AT42,10)))))</f>
        <v>0</v>
      </c>
      <c r="AW42" s="35"/>
      <c r="AX42" s="18">
        <f>IF(AND(AX$1&lt;&gt;$F42,AW42&gt;0)=TRUE,1,"")</f>
      </c>
      <c r="AY42" s="32">
        <f>IF(AW42="",0,(AY$4*(101+(1000*LOG(AW$4,10))-(1000*LOG(AW42,10)))))</f>
        <v>0</v>
      </c>
      <c r="BA42" s="55">
        <f>IF(AND(BA$1&lt;&gt;$F42,AZ42&gt;0)=TRUE,1,"")</f>
      </c>
      <c r="BB42" s="56">
        <f>IF(AZ42="",0,(BB$4*(101+(1000*LOG(AZ$4,10))-(1000*LOG(AZ42,10)))))</f>
        <v>0</v>
      </c>
      <c r="BC42" s="33">
        <f>L42+O42+R42+U42+X42+AA42+AD42+AG42+AJ42+AM42+AP42+AS42+AV42+AY42+BB42</f>
        <v>1524.596675890788</v>
      </c>
      <c r="BD42" s="36">
        <f>BW42</f>
        <v>1524.5966758907878</v>
      </c>
      <c r="BE42" s="18" t="str">
        <f>IF(MAX(BA42,AX42,AU42,AR42,AO42,AL42,AI42,AF42,AC42,Z42,W42,T42,T42,Q42,N42,K42)&gt;0,"*","")</f>
        <v>*</v>
      </c>
      <c r="BF42" s="34">
        <f>IF(BE42="*",BD42*0.05,0)</f>
        <v>76.22983379453939</v>
      </c>
      <c r="BG42" s="37">
        <f>BD42+BF42</f>
        <v>1600.8265096853272</v>
      </c>
      <c r="BH42" s="30">
        <f>L42</f>
        <v>0</v>
      </c>
      <c r="BI42" s="30">
        <f>O42</f>
        <v>498.9400086720376</v>
      </c>
      <c r="BJ42" s="30">
        <f>R42</f>
        <v>0</v>
      </c>
      <c r="BK42" s="30">
        <f>U42</f>
        <v>0</v>
      </c>
      <c r="BL42" s="30">
        <f>X42</f>
        <v>0</v>
      </c>
      <c r="BM42" s="30">
        <f>AA42</f>
        <v>0</v>
      </c>
      <c r="BN42" s="30">
        <f>AD42</f>
        <v>0</v>
      </c>
      <c r="BO42" s="30">
        <f>AG42</f>
        <v>0</v>
      </c>
      <c r="BP42" s="30">
        <f>AJ42</f>
        <v>0</v>
      </c>
      <c r="BQ42" s="30">
        <f>AM42</f>
        <v>459.76986891609954</v>
      </c>
      <c r="BR42" s="30">
        <f>AP42</f>
        <v>565.8867983026507</v>
      </c>
      <c r="BS42" s="30">
        <f>AS42</f>
        <v>0</v>
      </c>
      <c r="BT42" s="30">
        <f>AV42</f>
        <v>0</v>
      </c>
      <c r="BU42" s="30">
        <f>AY42</f>
        <v>0</v>
      </c>
      <c r="BV42" s="30">
        <f>BB42</f>
        <v>0</v>
      </c>
      <c r="BW42" s="38">
        <f>(LARGE(BH42:BV42,1))+(LARGE(BH42:BV42,2))+(LARGE(BH42:BV42,3))+(LARGE(BH42:BV42,4))+(LARGE(BH42:BV42,5))</f>
        <v>1524.5966758907878</v>
      </c>
    </row>
    <row r="43" spans="1:75" ht="12.75" customHeight="1">
      <c r="A43" s="28">
        <v>35</v>
      </c>
      <c r="B43" s="29" t="s">
        <v>185</v>
      </c>
      <c r="C43" s="16" t="s">
        <v>184</v>
      </c>
      <c r="D43" s="120">
        <v>2</v>
      </c>
      <c r="E43" s="177" t="s">
        <v>160</v>
      </c>
      <c r="F43" s="31">
        <v>1</v>
      </c>
      <c r="G43" s="50" t="s">
        <v>290</v>
      </c>
      <c r="H43" s="17" t="s">
        <v>565</v>
      </c>
      <c r="I43" s="341">
        <f>BG43</f>
        <v>1530.8634385067137</v>
      </c>
      <c r="J43" s="251"/>
      <c r="L43" s="56">
        <f>IF(J43="",0,(L$4*(101+(1000*LOG(J$4,10))-(1000*LOG(J43,10)))))</f>
        <v>0</v>
      </c>
      <c r="M43" s="175"/>
      <c r="N43" s="18">
        <f>IF(AND(N$1&lt;&gt;$F43,M43&gt;0)=TRUE,1,"")</f>
      </c>
      <c r="O43" s="32">
        <f>IF(M43="",0,(O$4*(101+(1000*LOG(M$4,10))-(1000*LOG(M43,10)))))</f>
        <v>0</v>
      </c>
      <c r="Q43" s="55">
        <f>IF(AND(Q$1&lt;&gt;$F43,P43&gt;0)=TRUE,1,"")</f>
      </c>
      <c r="R43" s="56">
        <f>IF(P43="",0,(R$4*(101+(1000*LOG(P$4,10))-(1000*LOG(P43,10)))))</f>
        <v>0</v>
      </c>
      <c r="S43" s="175"/>
      <c r="T43" s="18">
        <f>IF(AND(T$1&lt;&gt;$F43,S43&gt;0)=TRUE,1,"")</f>
      </c>
      <c r="U43" s="32">
        <f>IF(S43="",0,(U$4*(101+(1000*LOG(S$4,10))-(1000*LOG(S43,10)))))</f>
        <v>0</v>
      </c>
      <c r="W43" s="55">
        <f>IF(AND(W$1&lt;&gt;$F43,V43&gt;0)=TRUE,1,"")</f>
      </c>
      <c r="X43" s="56">
        <f>IF(V43="",0,(X$4*(101+(1000*LOG(V$4,10))-(1000*LOG(V43,10)))))</f>
        <v>0</v>
      </c>
      <c r="Y43" s="202">
        <v>11</v>
      </c>
      <c r="Z43" s="18">
        <f>IF(AND(Z$1&lt;&gt;$F43,Y43&gt;0)=TRUE,1,"")</f>
      </c>
      <c r="AA43" s="32">
        <f>IF(Y43="",0,(AA$4*(101+(1000*LOG(Y$4,10))-(1000*LOG(Y43,10)))))</f>
        <v>799.2386393232314</v>
      </c>
      <c r="AB43" s="126"/>
      <c r="AC43" s="55">
        <f>IF(AND(AC$1&lt;&gt;$F43,AB43&gt;0)=TRUE,1,"")</f>
      </c>
      <c r="AD43" s="56">
        <f>IF(AB43="",0,(AD$4*(101+(1000*LOG(AB$4,10))-(1000*LOG(AB43,10)))))</f>
        <v>0</v>
      </c>
      <c r="AF43" s="18">
        <f>IF(AND(AF$1&lt;&gt;$F43,AE43&gt;0)=TRUE,1,"")</f>
      </c>
      <c r="AG43" s="34">
        <f>IF(AE43="",0,(AG$4*(101+(1000*LOG(AE$4,10))-(1000*LOG(AE43,10)))))</f>
        <v>0</v>
      </c>
      <c r="AI43" s="55">
        <f>IF(AND(AI$1&lt;&gt;$F43,AH43&gt;0)=TRUE,1,"")</f>
      </c>
      <c r="AJ43" s="56">
        <f>IF(AH43="",0,(AJ$4*(101+(1000*LOG(AH$4,10))-(1000*LOG(AH43,10)))))</f>
        <v>0</v>
      </c>
      <c r="AK43" s="35">
        <v>20</v>
      </c>
      <c r="AL43" s="18">
        <f>IF(AND(AL$1&lt;&gt;$F43,AK43&gt;0)=TRUE,1,"")</f>
      </c>
      <c r="AM43" s="34">
        <f>IF(AK43="",0,(AM$4*(101+(1000*LOG(AK$4,10))-(1000*LOG(AK43,10)))))</f>
        <v>731.6247991834823</v>
      </c>
      <c r="AO43" s="55">
        <f>IF(AND(AO$1&lt;&gt;$F43,AN43&gt;0)=TRUE,1,"")</f>
      </c>
      <c r="AP43" s="56">
        <f>IF(AN43="",0,(AP$4*(101+(1000*LOG(AN$4,10))-(1000*LOG(AN43,10)))))</f>
        <v>0</v>
      </c>
      <c r="AQ43" s="35"/>
      <c r="AR43" s="18">
        <f>IF(AND(AR$1&lt;&gt;$F43,AQ43&gt;0)=TRUE,1,"")</f>
      </c>
      <c r="AS43" s="32">
        <f>IF(AQ43="",0,(AS$4*(101+(1000*LOG(AQ$4,10))-(1000*LOG(AQ43,10)))))</f>
        <v>0</v>
      </c>
      <c r="AU43" s="55">
        <f>IF(AND(AU$1&lt;&gt;$F43,AT43&gt;0)=TRUE,1,"")</f>
      </c>
      <c r="AV43" s="56">
        <f>IF(AT43="",0,(AV$4*(101+(1000*LOG(AT$4,10))-(1000*LOG(AT43,10)))))</f>
        <v>0</v>
      </c>
      <c r="AW43" s="35"/>
      <c r="AX43" s="18">
        <f>IF(AND(AX$1&lt;&gt;$F43,AW43&gt;0)=TRUE,1,"")</f>
      </c>
      <c r="AY43" s="32">
        <f>IF(AW43="",0,(AY$4*(101+(1000*LOG(AW$4,10))-(1000*LOG(AW43,10)))))</f>
        <v>0</v>
      </c>
      <c r="BA43" s="55">
        <f>IF(AND(BA$1&lt;&gt;$F43,AZ43&gt;0)=TRUE,1,"")</f>
      </c>
      <c r="BB43" s="56">
        <f>IF(AZ43="",0,(BB$4*(101+(1000*LOG(AZ$4,10))-(1000*LOG(AZ43,10)))))</f>
        <v>0</v>
      </c>
      <c r="BC43" s="33">
        <f>L43+O43+R43+U43+X43+AA43+AD43+AG43+AJ43+AM43+AP43+AS43+AV43+AY43+BB43</f>
        <v>1530.8634385067137</v>
      </c>
      <c r="BD43" s="36">
        <f>BW43</f>
        <v>1530.8634385067137</v>
      </c>
      <c r="BE43" s="18">
        <f>IF(MAX(BA43,AX43,AU43,AR43,AO43,AL43,AI43,AF43,AC43,Z43,W43,T43,T43,Q43,N43,K43)&gt;0,"*","")</f>
      </c>
      <c r="BF43" s="34">
        <f>IF(BE43="*",BD43*0.05,0)</f>
        <v>0</v>
      </c>
      <c r="BG43" s="37">
        <f>BD43+BF43</f>
        <v>1530.8634385067137</v>
      </c>
      <c r="BH43" s="30">
        <f>L43</f>
        <v>0</v>
      </c>
      <c r="BI43" s="30">
        <f>O43</f>
        <v>0</v>
      </c>
      <c r="BJ43" s="30">
        <f>R43</f>
        <v>0</v>
      </c>
      <c r="BK43" s="30">
        <f>U43</f>
        <v>0</v>
      </c>
      <c r="BL43" s="30">
        <f>X43</f>
        <v>0</v>
      </c>
      <c r="BM43" s="30">
        <f>AA43</f>
        <v>799.2386393232314</v>
      </c>
      <c r="BN43" s="30">
        <f>AD43</f>
        <v>0</v>
      </c>
      <c r="BO43" s="30">
        <f>AG43</f>
        <v>0</v>
      </c>
      <c r="BP43" s="30">
        <f>AJ43</f>
        <v>0</v>
      </c>
      <c r="BQ43" s="30">
        <f>AM43</f>
        <v>731.6247991834823</v>
      </c>
      <c r="BR43" s="30">
        <f>AP43</f>
        <v>0</v>
      </c>
      <c r="BS43" s="30">
        <f>AS43</f>
        <v>0</v>
      </c>
      <c r="BT43" s="30">
        <f>AV43</f>
        <v>0</v>
      </c>
      <c r="BU43" s="30">
        <f>AY43</f>
        <v>0</v>
      </c>
      <c r="BV43" s="30">
        <f>BB43</f>
        <v>0</v>
      </c>
      <c r="BW43" s="38">
        <f>(LARGE(BH43:BV43,1))+(LARGE(BH43:BV43,2))+(LARGE(BH43:BV43,3))+(LARGE(BH43:BV43,4))+(LARGE(BH43:BV43,5))</f>
        <v>1530.8634385067137</v>
      </c>
    </row>
    <row r="44" spans="1:75" ht="12.75">
      <c r="A44" s="28">
        <v>36</v>
      </c>
      <c r="B44" s="29" t="s">
        <v>323</v>
      </c>
      <c r="C44" s="16" t="s">
        <v>57</v>
      </c>
      <c r="D44" s="120">
        <v>2</v>
      </c>
      <c r="E44" s="177" t="s">
        <v>158</v>
      </c>
      <c r="F44" s="31">
        <v>2</v>
      </c>
      <c r="G44" s="50" t="s">
        <v>291</v>
      </c>
      <c r="H44" s="17" t="s">
        <v>565</v>
      </c>
      <c r="I44" s="341">
        <f>BG44</f>
        <v>1495.401870729584</v>
      </c>
      <c r="J44" s="251"/>
      <c r="L44" s="56">
        <f>IF(J44="",0,(L$4*(101+(1000*LOG(J$4,10))-(1000*LOG(J44,10)))))</f>
        <v>0</v>
      </c>
      <c r="M44" s="175"/>
      <c r="N44" s="18">
        <f>IF(AND(N$1&lt;&gt;$F44,M44&gt;0)=TRUE,1,"")</f>
      </c>
      <c r="O44" s="32">
        <f>IF(M44="",0,(O$4*(101+(1000*LOG(M$4,10))-(1000*LOG(M44,10)))))</f>
        <v>0</v>
      </c>
      <c r="Q44" s="55">
        <f>IF(AND(Q$1&lt;&gt;$F44,P44&gt;0)=TRUE,1,"")</f>
      </c>
      <c r="R44" s="56">
        <f>IF(P44="",0,(R$4*(101+(1000*LOG(P$4,10))-(1000*LOG(P44,10)))))</f>
        <v>0</v>
      </c>
      <c r="S44" s="175">
        <v>12</v>
      </c>
      <c r="T44" s="18">
        <f>IF(AND(T$1&lt;&gt;$F44,S44&gt;0)=TRUE,1,"")</f>
        <v>1</v>
      </c>
      <c r="U44" s="32">
        <f>IF(S44="",0,(U$4*(101+(1000*LOG(S$4,10))-(1000*LOG(S44,10)))))</f>
        <v>498.9400086720377</v>
      </c>
      <c r="W44" s="55">
        <f>IF(AND(W$1&lt;&gt;$F44,V44&gt;0)=TRUE,1,"")</f>
      </c>
      <c r="X44" s="56">
        <f>IF(V44="",0,(X$4*(101+(1000*LOG(V$4,10))-(1000*LOG(V44,10)))))</f>
        <v>0</v>
      </c>
      <c r="Z44" s="18">
        <f>IF(AND(Z$1&lt;&gt;$F44,Y44&gt;0)=TRUE,1,"")</f>
      </c>
      <c r="AA44" s="32">
        <f>IF(Y44="",0,(AA$4*(101+(1000*LOG(Y$4,10))-(1000*LOG(Y44,10)))))</f>
        <v>0</v>
      </c>
      <c r="AB44" s="126"/>
      <c r="AC44" s="55">
        <f>IF(AND(AC$1&lt;&gt;$F44,AB44&gt;0)=TRUE,1,"")</f>
      </c>
      <c r="AD44" s="56">
        <f>IF(AB44="",0,(AD$4*(101+(1000*LOG(AB$4,10))-(1000*LOG(AB44,10)))))</f>
        <v>0</v>
      </c>
      <c r="AF44" s="18">
        <f>IF(AND(AF$1&lt;&gt;$F44,AE44&gt;0)=TRUE,1,"")</f>
      </c>
      <c r="AG44" s="34">
        <f>IF(AE44="",0,(AG$4*(101+(1000*LOG(AE$4,10))-(1000*LOG(AE44,10)))))</f>
        <v>0</v>
      </c>
      <c r="AI44" s="55">
        <f>IF(AND(AI$1&lt;&gt;$F44,AH44&gt;0)=TRUE,1,"")</f>
      </c>
      <c r="AJ44" s="56">
        <f>IF(AH44="",0,(AJ$4*(101+(1000*LOG(AH$4,10))-(1000*LOG(AH44,10)))))</f>
        <v>0</v>
      </c>
      <c r="AK44" s="35">
        <v>14</v>
      </c>
      <c r="AL44" s="18">
        <f>IF(AND(AL$1&lt;&gt;$F44,AK44&gt;0)=TRUE,1,"")</f>
        <v>1</v>
      </c>
      <c r="AM44" s="34">
        <f>IF(AK44="",0,(AM$4*(101+(1000*LOG(AK$4,10))-(1000*LOG(AK44,10)))))</f>
        <v>925.2522491656614</v>
      </c>
      <c r="AO44" s="55">
        <f>IF(AND(AO$1&lt;&gt;$F44,AN44&gt;0)=TRUE,1,"")</f>
      </c>
      <c r="AP44" s="56">
        <f>IF(AN44="",0,(AP$4*(101+(1000*LOG(AN$4,10))-(1000*LOG(AN44,10)))))</f>
        <v>0</v>
      </c>
      <c r="AQ44" s="35"/>
      <c r="AR44" s="18">
        <f>IF(AND(AR$1&lt;&gt;$F44,AQ44&gt;0)=TRUE,1,"")</f>
      </c>
      <c r="AS44" s="32">
        <f>IF(AQ44="",0,(AS$4*(101+(1000*LOG(AQ$4,10))-(1000*LOG(AQ44,10)))))</f>
        <v>0</v>
      </c>
      <c r="AU44" s="55">
        <f>IF(AND(AU$1&lt;&gt;$F44,AT44&gt;0)=TRUE,1,"")</f>
      </c>
      <c r="AV44" s="56">
        <f>IF(AT44="",0,(AV$4*(101+(1000*LOG(AT$4,10))-(1000*LOG(AT44,10)))))</f>
        <v>0</v>
      </c>
      <c r="AW44" s="35"/>
      <c r="AX44" s="18">
        <f>IF(AND(AX$1&lt;&gt;$F44,AW44&gt;0)=TRUE,1,"")</f>
      </c>
      <c r="AY44" s="32">
        <f>IF(AW44="",0,(AY$4*(101+(1000*LOG(AW$4,10))-(1000*LOG(AW44,10)))))</f>
        <v>0</v>
      </c>
      <c r="BA44" s="55">
        <f>IF(AND(BA$1&lt;&gt;$F44,AZ44&gt;0)=TRUE,1,"")</f>
      </c>
      <c r="BB44" s="56">
        <f>IF(AZ44="",0,(BB$4*(101+(1000*LOG(AZ$4,10))-(1000*LOG(AZ44,10)))))</f>
        <v>0</v>
      </c>
      <c r="BC44" s="33">
        <f>L44+O44+R44+U44+X44+AA44+AD44+AG44+AJ44+AM44+AP44+AS44+AV44+AY44+BB44</f>
        <v>1424.1922578376991</v>
      </c>
      <c r="BD44" s="36">
        <f>BW44</f>
        <v>1424.1922578376991</v>
      </c>
      <c r="BE44" s="18" t="str">
        <f>IF(MAX(BA44,AX44,AU44,AR44,AO44,AL44,AI44,AF44,AC44,Z44,W44,T44,T44,Q44,N44,K44)&gt;0,"*","")</f>
        <v>*</v>
      </c>
      <c r="BF44" s="34">
        <f>IF(BE44="*",BD44*0.05,0)</f>
        <v>71.20961289188496</v>
      </c>
      <c r="BG44" s="37">
        <f>BD44+BF44</f>
        <v>1495.401870729584</v>
      </c>
      <c r="BH44" s="30">
        <f>L44</f>
        <v>0</v>
      </c>
      <c r="BI44" s="30">
        <f>O44</f>
        <v>0</v>
      </c>
      <c r="BJ44" s="30">
        <f>R44</f>
        <v>0</v>
      </c>
      <c r="BK44" s="30">
        <f>U44</f>
        <v>498.9400086720377</v>
      </c>
      <c r="BL44" s="30">
        <f>X44</f>
        <v>0</v>
      </c>
      <c r="BM44" s="30">
        <f>AA44</f>
        <v>0</v>
      </c>
      <c r="BN44" s="30">
        <f>AD44</f>
        <v>0</v>
      </c>
      <c r="BO44" s="30">
        <f>AG44</f>
        <v>0</v>
      </c>
      <c r="BP44" s="30">
        <f>AJ44</f>
        <v>0</v>
      </c>
      <c r="BQ44" s="30">
        <f>AM44</f>
        <v>925.2522491656614</v>
      </c>
      <c r="BR44" s="30">
        <f>AP44</f>
        <v>0</v>
      </c>
      <c r="BS44" s="30">
        <f>AS44</f>
        <v>0</v>
      </c>
      <c r="BT44" s="30">
        <f>AV44</f>
        <v>0</v>
      </c>
      <c r="BU44" s="30">
        <f>AY44</f>
        <v>0</v>
      </c>
      <c r="BV44" s="30">
        <f>BB44</f>
        <v>0</v>
      </c>
      <c r="BW44" s="38">
        <f>(LARGE(BH44:BV44,1))+(LARGE(BH44:BV44,2))+(LARGE(BH44:BV44,3))+(LARGE(BH44:BV44,4))+(LARGE(BH44:BV44,5))</f>
        <v>1424.1922578376991</v>
      </c>
    </row>
    <row r="45" spans="1:75" ht="12.75" customHeight="1">
      <c r="A45" s="28">
        <v>37</v>
      </c>
      <c r="B45" s="29" t="s">
        <v>154</v>
      </c>
      <c r="C45" s="16" t="s">
        <v>145</v>
      </c>
      <c r="D45" s="120">
        <v>4</v>
      </c>
      <c r="E45" s="177" t="s">
        <v>35</v>
      </c>
      <c r="F45" s="31">
        <v>2</v>
      </c>
      <c r="G45" s="50" t="s">
        <v>290</v>
      </c>
      <c r="H45" s="17" t="s">
        <v>565</v>
      </c>
      <c r="I45" s="341">
        <f>BG45</f>
        <v>1470.2202564604454</v>
      </c>
      <c r="J45" s="251">
        <v>18</v>
      </c>
      <c r="K45" s="55">
        <f>IF(AND(K$1&lt;&gt;$F45,J45&gt;0)=TRUE,1,"")</f>
      </c>
      <c r="L45" s="56">
        <f>IF(J45="",0,(L$4*(101+(1000*LOG(J$4,10))-(1000*LOG(J45,10)))))</f>
        <v>188.1501757189003</v>
      </c>
      <c r="M45" s="175"/>
      <c r="N45" s="18">
        <f>IF(AND(N$1&lt;&gt;$F45,M45&gt;0)=TRUE,1,"")</f>
      </c>
      <c r="O45" s="32">
        <f>IF(M45="",0,(O$4*(101+(1000*LOG(M$4,10))-(1000*LOG(M45,10)))))</f>
        <v>0</v>
      </c>
      <c r="P45" s="168">
        <v>6</v>
      </c>
      <c r="Q45" s="55">
        <f>IF(AND(Q$1&lt;&gt;$F45,P45&gt;0)=TRUE,1,"")</f>
      </c>
      <c r="R45" s="56">
        <f>IF(P45="",0,(R$4*(101+(1000*LOG(P$4,10))-(1000*LOG(P45,10)))))</f>
        <v>645.0680443502755</v>
      </c>
      <c r="S45" s="175"/>
      <c r="T45" s="18">
        <f>IF(AND(T$1&lt;&gt;$F45,S45&gt;0)=TRUE,1,"")</f>
      </c>
      <c r="U45" s="32">
        <f>IF(S45="",0,(U$4*(101+(1000*LOG(S$4,10))-(1000*LOG(S45,10)))))</f>
        <v>0</v>
      </c>
      <c r="W45" s="55">
        <f>IF(AND(W$1&lt;&gt;$F45,V45&gt;0)=TRUE,1,"")</f>
      </c>
      <c r="X45" s="56">
        <f>IF(V45="",0,(X$4*(101+(1000*LOG(V$4,10))-(1000*LOG(V45,10)))))</f>
        <v>0</v>
      </c>
      <c r="Z45" s="18">
        <f>IF(AND(Z$1&lt;&gt;$F45,Y45&gt;0)=TRUE,1,"")</f>
      </c>
      <c r="AA45" s="32">
        <f>IF(Y45="",0,(AA$4*(101+(1000*LOG(Y$4,10))-(1000*LOG(Y45,10)))))</f>
        <v>0</v>
      </c>
      <c r="AB45" s="126"/>
      <c r="AC45" s="55">
        <f>IF(AND(AC$1&lt;&gt;$F45,AB45&gt;0)=TRUE,1,"")</f>
      </c>
      <c r="AD45" s="56">
        <f>IF(AB45="",0,(AD$4*(101+(1000*LOG(AB$4,10))-(1000*LOG(AB45,10)))))</f>
        <v>0</v>
      </c>
      <c r="AF45" s="18">
        <f>IF(AND(AF$1&lt;&gt;$F45,AE45&gt;0)=TRUE,1,"")</f>
      </c>
      <c r="AG45" s="34">
        <f>IF(AE45="",0,(AG$4*(101+(1000*LOG(AE$4,10))-(1000*LOG(AE45,10)))))</f>
        <v>0</v>
      </c>
      <c r="AI45" s="55">
        <f>IF(AND(AI$1&lt;&gt;$F45,AH45&gt;0)=TRUE,1,"")</f>
      </c>
      <c r="AJ45" s="56">
        <f>IF(AH45="",0,(AJ$4*(101+(1000*LOG(AH$4,10))-(1000*LOG(AH45,10)))))</f>
        <v>0</v>
      </c>
      <c r="AK45" s="35">
        <v>39</v>
      </c>
      <c r="AL45" s="18">
        <f>IF(AND(AL$1&lt;&gt;$F45,AK45&gt;0)=TRUE,1,"")</f>
        <v>1</v>
      </c>
      <c r="AM45" s="34">
        <f>IF(AK45="",0,(AM$4*(101+(1000*LOG(AK$4,10))-(1000*LOG(AK45,10)))))</f>
        <v>369.0815349803347</v>
      </c>
      <c r="AO45" s="55">
        <f>IF(AND(AO$1&lt;&gt;$F45,AN45&gt;0)=TRUE,1,"")</f>
      </c>
      <c r="AP45" s="56">
        <f>IF(AN45="",0,(AP$4*(101+(1000*LOG(AN$4,10))-(1000*LOG(AN45,10)))))</f>
        <v>0</v>
      </c>
      <c r="AQ45" s="35"/>
      <c r="AR45" s="18">
        <f>IF(AND(AR$1&lt;&gt;$F45,AQ45&gt;0)=TRUE,1,"")</f>
      </c>
      <c r="AS45" s="32">
        <f>IF(AQ45="",0,(AS$4*(101+(1000*LOG(AQ$4,10))-(1000*LOG(AQ45,10)))))</f>
        <v>0</v>
      </c>
      <c r="AU45" s="55">
        <f>IF(AND(AU$1&lt;&gt;$F45,AT45&gt;0)=TRUE,1,"")</f>
      </c>
      <c r="AV45" s="56">
        <f>IF(AT45="",0,(AV$4*(101+(1000*LOG(AT$4,10))-(1000*LOG(AT45,10)))))</f>
        <v>0</v>
      </c>
      <c r="AW45" s="35"/>
      <c r="AX45" s="18">
        <f>IF(AND(AX$1&lt;&gt;$F45,AW45&gt;0)=TRUE,1,"")</f>
      </c>
      <c r="AY45" s="32">
        <f>IF(AW45="",0,(AY$4*(101+(1000*LOG(AW$4,10))-(1000*LOG(AW45,10)))))</f>
        <v>0</v>
      </c>
      <c r="AZ45" s="57">
        <v>20</v>
      </c>
      <c r="BA45" s="55">
        <f>IF(AND(BA$1&lt;&gt;$F45,AZ45&gt;0)=TRUE,1,"")</f>
      </c>
      <c r="BB45" s="56">
        <f>IF(AZ45="",0,(BB$4*(101+(1000*LOG(AZ$4,10))-(1000*LOG(AZ45,10)))))</f>
        <v>197.91001300805647</v>
      </c>
      <c r="BC45" s="33">
        <f>L45+O45+R45+U45+X45+AA45+AD45+AG45+AJ45+AM45+AP45+AS45+AV45+AY45+BB45</f>
        <v>1400.209768057567</v>
      </c>
      <c r="BD45" s="36">
        <f>BW45</f>
        <v>1400.209768057567</v>
      </c>
      <c r="BE45" s="18" t="str">
        <f>IF(MAX(BA45,AX45,AU45,AR45,AO45,AL45,AI45,AF45,AC45,Z45,W45,T45,T45,Q45,N45,K45)&gt;0,"*","")</f>
        <v>*</v>
      </c>
      <c r="BF45" s="34">
        <f>IF(BE45="*",BD45*0.05,0)</f>
        <v>70.01048840287835</v>
      </c>
      <c r="BG45" s="37">
        <f>BD45+BF45</f>
        <v>1470.2202564604454</v>
      </c>
      <c r="BH45" s="30">
        <f>L45</f>
        <v>188.1501757189003</v>
      </c>
      <c r="BI45" s="30">
        <f>O45</f>
        <v>0</v>
      </c>
      <c r="BJ45" s="30">
        <f>R45</f>
        <v>645.0680443502755</v>
      </c>
      <c r="BK45" s="30">
        <f>U45</f>
        <v>0</v>
      </c>
      <c r="BL45" s="30">
        <f>X45</f>
        <v>0</v>
      </c>
      <c r="BM45" s="30">
        <f>AA45</f>
        <v>0</v>
      </c>
      <c r="BN45" s="30">
        <f>AD45</f>
        <v>0</v>
      </c>
      <c r="BO45" s="30">
        <f>AG45</f>
        <v>0</v>
      </c>
      <c r="BP45" s="30">
        <f>AJ45</f>
        <v>0</v>
      </c>
      <c r="BQ45" s="30">
        <f>AM45</f>
        <v>369.0815349803347</v>
      </c>
      <c r="BR45" s="30">
        <f>AP45</f>
        <v>0</v>
      </c>
      <c r="BS45" s="30">
        <f>AS45</f>
        <v>0</v>
      </c>
      <c r="BT45" s="30">
        <f>AV45</f>
        <v>0</v>
      </c>
      <c r="BU45" s="30">
        <f>AY45</f>
        <v>0</v>
      </c>
      <c r="BV45" s="30">
        <f>BB45</f>
        <v>197.91001300805647</v>
      </c>
      <c r="BW45" s="38">
        <f>(LARGE(BH45:BV45,1))+(LARGE(BH45:BV45,2))+(LARGE(BH45:BV45,3))+(LARGE(BH45:BV45,4))+(LARGE(BH45:BV45,5))</f>
        <v>1400.209768057567</v>
      </c>
    </row>
    <row r="46" spans="1:75" ht="12.75" customHeight="1">
      <c r="A46" s="28">
        <v>38</v>
      </c>
      <c r="B46" s="29" t="s">
        <v>80</v>
      </c>
      <c r="C46" s="16" t="s">
        <v>81</v>
      </c>
      <c r="D46" s="120">
        <v>2</v>
      </c>
      <c r="E46" s="177" t="s">
        <v>35</v>
      </c>
      <c r="F46" s="31">
        <v>2</v>
      </c>
      <c r="G46" s="50" t="s">
        <v>291</v>
      </c>
      <c r="H46" s="17" t="s">
        <v>565</v>
      </c>
      <c r="I46" s="341">
        <f>BG46</f>
        <v>1432.448921378274</v>
      </c>
      <c r="J46" s="251"/>
      <c r="L46" s="56">
        <f>IF(J46="",0,(L$4*(101+(1000*LOG(J$4,10))-(1000*LOG(J46,10)))))</f>
        <v>0</v>
      </c>
      <c r="M46" s="175"/>
      <c r="N46" s="18">
        <f>IF(AND(N$1&lt;&gt;$F46,M46&gt;0)=TRUE,1,"")</f>
      </c>
      <c r="O46" s="32">
        <f>IF(M46="",0,(O$4*(101+(1000*LOG(M$4,10))-(1000*LOG(M46,10)))))</f>
        <v>0</v>
      </c>
      <c r="Q46" s="55">
        <f>IF(AND(Q$1&lt;&gt;$F46,P46&gt;0)=TRUE,1,"")</f>
      </c>
      <c r="R46" s="56">
        <f>IF(P46="",0,(R$4*(101+(1000*LOG(P$4,10))-(1000*LOG(P46,10)))))</f>
        <v>0</v>
      </c>
      <c r="S46" s="175"/>
      <c r="T46" s="18">
        <f>IF(AND(T$1&lt;&gt;$F46,S46&gt;0)=TRUE,1,"")</f>
      </c>
      <c r="U46" s="32">
        <f>IF(S46="",0,(U$4*(101+(1000*LOG(S$4,10))-(1000*LOG(S46,10)))))</f>
        <v>0</v>
      </c>
      <c r="W46" s="55">
        <f>IF(AND(W$1&lt;&gt;$F46,V46&gt;0)=TRUE,1,"")</f>
      </c>
      <c r="X46" s="56">
        <f>IF(V46="",0,(X$4*(101+(1000*LOG(V$4,10))-(1000*LOG(V46,10)))))</f>
        <v>0</v>
      </c>
      <c r="Z46" s="18">
        <f>IF(AND(Z$1&lt;&gt;$F46,Y46&gt;0)=TRUE,1,"")</f>
      </c>
      <c r="AA46" s="32">
        <f>IF(Y46="",0,(AA$4*(101+(1000*LOG(Y$4,10))-(1000*LOG(Y46,10)))))</f>
        <v>0</v>
      </c>
      <c r="AB46" s="126">
        <v>11</v>
      </c>
      <c r="AC46" s="55">
        <f>IF(AND(AC$1&lt;&gt;$F46,AB46&gt;0)=TRUE,1,"")</f>
      </c>
      <c r="AD46" s="56">
        <f>IF(AB46="",0,(AD$4*(101+(1000*LOG(AB$4,10))-(1000*LOG(AB46,10)))))</f>
        <v>591.0862318840302</v>
      </c>
      <c r="AE46" s="35">
        <v>6</v>
      </c>
      <c r="AF46" s="18">
        <f>IF(AND(AF$1&lt;&gt;$F46,AE46&gt;0)=TRUE,1,"")</f>
      </c>
      <c r="AG46" s="34">
        <f>IF(AE46="",0,(AG$4*(101+(1000*LOG(AE$4,10))-(1000*LOG(AE46,10)))))</f>
        <v>841.3626894942437</v>
      </c>
      <c r="AI46" s="55">
        <f>IF(AND(AI$1&lt;&gt;$F46,AH46&gt;0)=TRUE,1,"")</f>
      </c>
      <c r="AJ46" s="56">
        <f>IF(AH46="",0,(AJ$4*(101+(1000*LOG(AH$4,10))-(1000*LOG(AH46,10)))))</f>
        <v>0</v>
      </c>
      <c r="AL46" s="18">
        <f>IF(AND(AL$1&lt;&gt;$F46,AK46&gt;0)=TRUE,1,"")</f>
      </c>
      <c r="AM46" s="34">
        <f>IF(AK46="",0,(AM$4*(101+(1000*LOG(AK$4,10))-(1000*LOG(AK46,10)))))</f>
        <v>0</v>
      </c>
      <c r="AO46" s="55">
        <f>IF(AND(AO$1&lt;&gt;$F46,AN46&gt;0)=TRUE,1,"")</f>
      </c>
      <c r="AP46" s="56">
        <f>IF(AN46="",0,(AP$4*(101+(1000*LOG(AN$4,10))-(1000*LOG(AN46,10)))))</f>
        <v>0</v>
      </c>
      <c r="AQ46" s="35"/>
      <c r="AR46" s="18">
        <f>IF(AND(AR$1&lt;&gt;$F46,AQ46&gt;0)=TRUE,1,"")</f>
      </c>
      <c r="AS46" s="32">
        <f>IF(AQ46="",0,(AS$4*(101+(1000*LOG(AQ$4,10))-(1000*LOG(AQ46,10)))))</f>
        <v>0</v>
      </c>
      <c r="AU46" s="55">
        <f>IF(AND(AU$1&lt;&gt;$F46,AT46&gt;0)=TRUE,1,"")</f>
      </c>
      <c r="AV46" s="56">
        <f>IF(AT46="",0,(AV$4*(101+(1000*LOG(AT$4,10))-(1000*LOG(AT46,10)))))</f>
        <v>0</v>
      </c>
      <c r="AW46" s="35"/>
      <c r="AX46" s="18">
        <f>IF(AND(AX$1&lt;&gt;$F46,AW46&gt;0)=TRUE,1,"")</f>
      </c>
      <c r="AY46" s="32">
        <f>IF(AW46="",0,(AY$4*(101+(1000*LOG(AW$4,10))-(1000*LOG(AW46,10)))))</f>
        <v>0</v>
      </c>
      <c r="BA46" s="55">
        <f>IF(AND(BA$1&lt;&gt;$F46,AZ46&gt;0)=TRUE,1,"")</f>
      </c>
      <c r="BB46" s="56">
        <f>IF(AZ46="",0,(BB$4*(101+(1000*LOG(AZ$4,10))-(1000*LOG(AZ46,10)))))</f>
        <v>0</v>
      </c>
      <c r="BC46" s="33">
        <f>L46+O46+R46+U46+X46+AA46+AD46+AG46+AJ46+AM46+AP46+AS46+AV46+AY46+BB46</f>
        <v>1432.448921378274</v>
      </c>
      <c r="BD46" s="36">
        <f>BW46</f>
        <v>1432.448921378274</v>
      </c>
      <c r="BE46" s="18">
        <f>IF(MAX(BA46,AX46,AU46,AR46,AO46,AL46,AI46,AF46,AC46,Z46,W46,T46,T46,Q46,N46,K46)&gt;0,"*","")</f>
      </c>
      <c r="BF46" s="34">
        <f>IF(BE46="*",BD46*0.05,0)</f>
        <v>0</v>
      </c>
      <c r="BG46" s="37">
        <f>BD46+BF46</f>
        <v>1432.448921378274</v>
      </c>
      <c r="BH46" s="30">
        <f>L46</f>
        <v>0</v>
      </c>
      <c r="BI46" s="30">
        <f>O46</f>
        <v>0</v>
      </c>
      <c r="BJ46" s="30">
        <f>R46</f>
        <v>0</v>
      </c>
      <c r="BK46" s="30">
        <f>U46</f>
        <v>0</v>
      </c>
      <c r="BL46" s="30">
        <f>X46</f>
        <v>0</v>
      </c>
      <c r="BM46" s="30">
        <f>AA46</f>
        <v>0</v>
      </c>
      <c r="BN46" s="30">
        <f>AD46</f>
        <v>591.0862318840302</v>
      </c>
      <c r="BO46" s="30">
        <f>AG46</f>
        <v>841.3626894942437</v>
      </c>
      <c r="BP46" s="30">
        <f>AJ46</f>
        <v>0</v>
      </c>
      <c r="BQ46" s="30">
        <f>AM46</f>
        <v>0</v>
      </c>
      <c r="BR46" s="30">
        <f>AP46</f>
        <v>0</v>
      </c>
      <c r="BS46" s="30">
        <f>AS46</f>
        <v>0</v>
      </c>
      <c r="BT46" s="30">
        <f>AV46</f>
        <v>0</v>
      </c>
      <c r="BU46" s="30">
        <f>AY46</f>
        <v>0</v>
      </c>
      <c r="BV46" s="30">
        <f>BB46</f>
        <v>0</v>
      </c>
      <c r="BW46" s="38">
        <f>(LARGE(BH46:BV46,1))+(LARGE(BH46:BV46,2))+(LARGE(BH46:BV46,3))+(LARGE(BH46:BV46,4))+(LARGE(BH46:BV46,5))</f>
        <v>1432.448921378274</v>
      </c>
    </row>
    <row r="47" spans="1:75" ht="12.75" customHeight="1">
      <c r="A47" s="28">
        <v>39</v>
      </c>
      <c r="B47" s="29" t="s">
        <v>73</v>
      </c>
      <c r="C47" s="16" t="s">
        <v>152</v>
      </c>
      <c r="D47" s="120">
        <v>7</v>
      </c>
      <c r="E47" s="177" t="s">
        <v>35</v>
      </c>
      <c r="F47" s="31">
        <v>2</v>
      </c>
      <c r="G47" s="50" t="s">
        <v>291</v>
      </c>
      <c r="H47" s="17" t="s">
        <v>565</v>
      </c>
      <c r="I47" s="341">
        <f>BG47</f>
        <v>1430.3617769091366</v>
      </c>
      <c r="J47" s="251">
        <v>21</v>
      </c>
      <c r="K47" s="55">
        <f>IF(AND(K$1&lt;&gt;$F47,J47&gt;0)=TRUE,1,"")</f>
      </c>
      <c r="L47" s="56">
        <f>IF(J47="",0,(L$4*(101+(1000*LOG(J$4,10))-(1000*LOG(J47,10)))))</f>
        <v>121.20338608828706</v>
      </c>
      <c r="M47" s="175"/>
      <c r="N47" s="18">
        <f>IF(AND(N$1&lt;&gt;$F47,M47&gt;0)=TRUE,1,"")</f>
      </c>
      <c r="O47" s="32">
        <f>IF(M47="",0,(O$4*(101+(1000*LOG(M$4,10))-(1000*LOG(M47,10)))))</f>
        <v>0</v>
      </c>
      <c r="P47" s="168">
        <v>11</v>
      </c>
      <c r="Q47" s="55">
        <f>IF(AND(Q$1&lt;&gt;$F47,P47&gt;0)=TRUE,1,"")</f>
      </c>
      <c r="R47" s="56">
        <f>IF(P47="",0,(R$4*(101+(1000*LOG(P$4,10))-(1000*LOG(P47,10)))))</f>
        <v>381.8266095756942</v>
      </c>
      <c r="S47" s="175">
        <v>24</v>
      </c>
      <c r="T47" s="18">
        <f>IF(AND(T$1&lt;&gt;$F47,S47&gt;0)=TRUE,1,"")</f>
        <v>1</v>
      </c>
      <c r="U47" s="32">
        <f>IF(S47="",0,(U$4*(101+(1000*LOG(S$4,10))-(1000*LOG(S47,10)))))</f>
        <v>197.91001300805647</v>
      </c>
      <c r="V47" s="168">
        <v>21</v>
      </c>
      <c r="W47" s="55">
        <f>IF(AND(W$1&lt;&gt;$F47,V47&gt;0)=TRUE,1,"")</f>
      </c>
      <c r="X47" s="56">
        <f>IF(V47="",0,(X$4*(101+(1000*LOG(V$4,10))-(1000*LOG(V47,10)))))</f>
        <v>297.2946451439682</v>
      </c>
      <c r="Z47" s="18">
        <f>IF(AND(Z$1&lt;&gt;$F47,Y47&gt;0)=TRUE,1,"")</f>
      </c>
      <c r="AA47" s="32">
        <f>IF(Y47="",0,(AA$4*(101+(1000*LOG(Y$4,10))-(1000*LOG(Y47,10)))))</f>
        <v>0</v>
      </c>
      <c r="AB47" s="126"/>
      <c r="AC47" s="55">
        <f>IF(AND(AC$1&lt;&gt;$F47,AB47&gt;0)=TRUE,1,"")</f>
      </c>
      <c r="AD47" s="56">
        <f>IF(AB47="",0,(AD$4*(101+(1000*LOG(AB$4,10))-(1000*LOG(AB47,10)))))</f>
        <v>0</v>
      </c>
      <c r="AF47" s="18">
        <f>IF(AND(AF$1&lt;&gt;$F47,AE47&gt;0)=TRUE,1,"")</f>
      </c>
      <c r="AG47" s="34">
        <f>IF(AE47="",0,(AG$4*(101+(1000*LOG(AE$4,10))-(1000*LOG(AE47,10)))))</f>
        <v>0</v>
      </c>
      <c r="AI47" s="55">
        <f>IF(AND(AI$1&lt;&gt;$F47,AH47&gt;0)=TRUE,1,"")</f>
      </c>
      <c r="AJ47" s="56">
        <f>IF(AH47="",0,(AJ$4*(101+(1000*LOG(AH$4,10))-(1000*LOG(AH47,10)))))</f>
        <v>0</v>
      </c>
      <c r="AK47" s="35">
        <v>61</v>
      </c>
      <c r="AL47" s="18">
        <f>IF(AND(AL$1&lt;&gt;$F47,AK47&gt;0)=TRUE,1,"")</f>
        <v>1</v>
      </c>
      <c r="AM47" s="34">
        <f>IF(AK47="",0,(AM$4*(101+(1000*LOG(AK$4,10))-(1000*LOG(AK47,10)))))</f>
        <v>126.25</v>
      </c>
      <c r="AO47" s="55">
        <f>IF(AND(AO$1&lt;&gt;$F47,AN47&gt;0)=TRUE,1,"")</f>
      </c>
      <c r="AP47" s="56">
        <f>IF(AN47="",0,(AP$4*(101+(1000*LOG(AN$4,10))-(1000*LOG(AN47,10)))))</f>
        <v>0</v>
      </c>
      <c r="AQ47" s="35"/>
      <c r="AR47" s="18">
        <f>IF(AND(AR$1&lt;&gt;$F47,AQ47&gt;0)=TRUE,1,"")</f>
      </c>
      <c r="AS47" s="32">
        <f>IF(AQ47="",0,(AS$4*(101+(1000*LOG(AQ$4,10))-(1000*LOG(AQ47,10)))))</f>
        <v>0</v>
      </c>
      <c r="AT47" s="59">
        <v>43</v>
      </c>
      <c r="AU47" s="55">
        <f>IF(AND(AU$1&lt;&gt;$F47,AT47&gt;0)=TRUE,1,"")</f>
        <v>1</v>
      </c>
      <c r="AV47" s="56">
        <f>IF(AT47="",0,(AV$4*(101+(1000*LOG(AT$4,10))-(1000*LOG(AT47,10)))))</f>
        <v>324.90404239833424</v>
      </c>
      <c r="AW47" s="35">
        <v>41</v>
      </c>
      <c r="AX47" s="18">
        <f>IF(AND(AX$1&lt;&gt;$F47,AW47&gt;0)=TRUE,1,"")</f>
        <v>1</v>
      </c>
      <c r="AY47" s="32">
        <f>IF(AW47="",0,(AY$4*(101+(1000*LOG(AW$4,10))-(1000*LOG(AW47,10)))))</f>
        <v>160.31400121598176</v>
      </c>
      <c r="BA47" s="55">
        <f>IF(AND(BA$1&lt;&gt;$F47,AZ47&gt;0)=TRUE,1,"")</f>
      </c>
      <c r="BB47" s="56">
        <f>IF(AZ47="",0,(BB$4*(101+(1000*LOG(AZ$4,10))-(1000*LOG(AZ47,10)))))</f>
        <v>0</v>
      </c>
      <c r="BC47" s="33">
        <f>L47+O47+R47+U47+X47+AA47+AD47+AG47+AJ47+AM47+AP47+AS47+AV47+AY47+BB47</f>
        <v>1609.702697430322</v>
      </c>
      <c r="BD47" s="36">
        <f>BW47</f>
        <v>1362.2493113420348</v>
      </c>
      <c r="BE47" s="18" t="str">
        <f>IF(MAX(BA47,AX47,AU47,AR47,AO47,AL47,AI47,AF47,AC47,Z47,W47,T47,T47,Q47,N47,K47)&gt;0,"*","")</f>
        <v>*</v>
      </c>
      <c r="BF47" s="34">
        <f>IF(BE47="*",BD47*0.05,0)</f>
        <v>68.11246556710175</v>
      </c>
      <c r="BG47" s="37">
        <f>BD47+BF47</f>
        <v>1430.3617769091366</v>
      </c>
      <c r="BH47" s="30">
        <f>L47</f>
        <v>121.20338608828706</v>
      </c>
      <c r="BI47" s="30">
        <f>O47</f>
        <v>0</v>
      </c>
      <c r="BJ47" s="30">
        <f>R47</f>
        <v>381.8266095756942</v>
      </c>
      <c r="BK47" s="30">
        <f>U47</f>
        <v>197.91001300805647</v>
      </c>
      <c r="BL47" s="30">
        <f>X47</f>
        <v>297.2946451439682</v>
      </c>
      <c r="BM47" s="30">
        <f>AA47</f>
        <v>0</v>
      </c>
      <c r="BN47" s="30">
        <f>AD47</f>
        <v>0</v>
      </c>
      <c r="BO47" s="30">
        <f>AG47</f>
        <v>0</v>
      </c>
      <c r="BP47" s="30">
        <f>AJ47</f>
        <v>0</v>
      </c>
      <c r="BQ47" s="30">
        <f>AM47</f>
        <v>126.25</v>
      </c>
      <c r="BR47" s="30">
        <f>AP47</f>
        <v>0</v>
      </c>
      <c r="BS47" s="30">
        <f>AS47</f>
        <v>0</v>
      </c>
      <c r="BT47" s="30">
        <f>AV47</f>
        <v>324.90404239833424</v>
      </c>
      <c r="BU47" s="30">
        <f>AY47</f>
        <v>160.31400121598176</v>
      </c>
      <c r="BV47" s="30">
        <f>BB47</f>
        <v>0</v>
      </c>
      <c r="BW47" s="38">
        <f>(LARGE(BH47:BV47,1))+(LARGE(BH47:BV47,2))+(LARGE(BH47:BV47,3))+(LARGE(BH47:BV47,4))+(LARGE(BH47:BV47,5))</f>
        <v>1362.2493113420348</v>
      </c>
    </row>
    <row r="48" spans="1:75" ht="12.75" customHeight="1">
      <c r="A48" s="28">
        <v>40</v>
      </c>
      <c r="B48" s="29" t="s">
        <v>96</v>
      </c>
      <c r="C48" s="16" t="s">
        <v>17</v>
      </c>
      <c r="D48" s="120">
        <v>2</v>
      </c>
      <c r="E48" s="177" t="s">
        <v>160</v>
      </c>
      <c r="F48" s="31">
        <v>1</v>
      </c>
      <c r="G48" s="50" t="s">
        <v>290</v>
      </c>
      <c r="H48" s="17" t="s">
        <v>565</v>
      </c>
      <c r="I48" s="341">
        <f>BG48</f>
        <v>1427.7897437456377</v>
      </c>
      <c r="J48" s="251"/>
      <c r="L48" s="56">
        <f>IF(J48="",0,(L$4*(101+(1000*LOG(J$4,10))-(1000*LOG(J48,10)))))</f>
        <v>0</v>
      </c>
      <c r="M48" s="175"/>
      <c r="N48" s="18">
        <f>IF(AND(N$1&lt;&gt;$F48,M48&gt;0)=TRUE,1,"")</f>
      </c>
      <c r="O48" s="32">
        <f>IF(M48="",0,(O$4*(101+(1000*LOG(M$4,10))-(1000*LOG(M48,10)))))</f>
        <v>0</v>
      </c>
      <c r="Q48" s="55">
        <f>IF(AND(Q$1&lt;&gt;$F48,P48&gt;0)=TRUE,1,"")</f>
      </c>
      <c r="R48" s="56">
        <f>IF(P48="",0,(R$4*(101+(1000*LOG(P$4,10))-(1000*LOG(P48,10)))))</f>
        <v>0</v>
      </c>
      <c r="S48" s="175"/>
      <c r="T48" s="18">
        <f>IF(AND(T$1&lt;&gt;$F48,S48&gt;0)=TRUE,1,"")</f>
      </c>
      <c r="U48" s="32">
        <f>IF(S48="",0,(U$4*(101+(1000*LOG(S$4,10))-(1000*LOG(S48,10)))))</f>
        <v>0</v>
      </c>
      <c r="W48" s="55">
        <f>IF(AND(W$1&lt;&gt;$F48,V48&gt;0)=TRUE,1,"")</f>
      </c>
      <c r="X48" s="56">
        <f>IF(V48="",0,(X$4*(101+(1000*LOG(V$4,10))-(1000*LOG(V48,10)))))</f>
        <v>0</v>
      </c>
      <c r="Y48" s="202">
        <v>14</v>
      </c>
      <c r="Z48" s="18">
        <f>IF(AND(Z$1&lt;&gt;$F48,Y48&gt;0)=TRUE,1,"")</f>
      </c>
      <c r="AA48" s="32">
        <f>IF(Y48="",0,(AA$4*(101+(1000*LOG(Y$4,10))-(1000*LOG(Y48,10)))))</f>
        <v>668.3194511732154</v>
      </c>
      <c r="AB48" s="126"/>
      <c r="AC48" s="55">
        <f>IF(AND(AC$1&lt;&gt;$F48,AB48&gt;0)=TRUE,1,"")</f>
      </c>
      <c r="AD48" s="56">
        <f>IF(AB48="",0,(AD$4*(101+(1000*LOG(AB$4,10))-(1000*LOG(AB48,10)))))</f>
        <v>0</v>
      </c>
      <c r="AF48" s="18">
        <f>IF(AND(AF$1&lt;&gt;$F48,AE48&gt;0)=TRUE,1,"")</f>
      </c>
      <c r="AG48" s="34">
        <f>IF(AE48="",0,(AG$4*(101+(1000*LOG(AE$4,10))-(1000*LOG(AE48,10)))))</f>
        <v>0</v>
      </c>
      <c r="AI48" s="55">
        <f>IF(AND(AI$1&lt;&gt;$F48,AH48&gt;0)=TRUE,1,"")</f>
      </c>
      <c r="AJ48" s="56">
        <f>IF(AH48="",0,(AJ$4*(101+(1000*LOG(AH$4,10))-(1000*LOG(AH48,10)))))</f>
        <v>0</v>
      </c>
      <c r="AK48" s="35">
        <v>19</v>
      </c>
      <c r="AL48" s="18">
        <f>IF(AND(AL$1&lt;&gt;$F48,AK48&gt;0)=TRUE,1,"")</f>
      </c>
      <c r="AM48" s="34">
        <f>IF(AK48="",0,(AM$4*(101+(1000*LOG(AK$4,10))-(1000*LOG(AK48,10)))))</f>
        <v>759.4702925724223</v>
      </c>
      <c r="AO48" s="55">
        <f>IF(AND(AO$1&lt;&gt;$F48,AN48&gt;0)=TRUE,1,"")</f>
      </c>
      <c r="AP48" s="56">
        <f>IF(AN48="",0,(AP$4*(101+(1000*LOG(AN$4,10))-(1000*LOG(AN48,10)))))</f>
        <v>0</v>
      </c>
      <c r="AQ48" s="35"/>
      <c r="AR48" s="18">
        <f>IF(AND(AR$1&lt;&gt;$F48,AQ48&gt;0)=TRUE,1,"")</f>
      </c>
      <c r="AS48" s="32">
        <f>IF(AQ48="",0,(AS$4*(101+(1000*LOG(AQ$4,10))-(1000*LOG(AQ48,10)))))</f>
        <v>0</v>
      </c>
      <c r="AU48" s="55">
        <f>IF(AND(AU$1&lt;&gt;$F48,AT48&gt;0)=TRUE,1,"")</f>
      </c>
      <c r="AV48" s="56">
        <f>IF(AT48="",0,(AV$4*(101+(1000*LOG(AT$4,10))-(1000*LOG(AT48,10)))))</f>
        <v>0</v>
      </c>
      <c r="AW48" s="35"/>
      <c r="AX48" s="18">
        <f>IF(AND(AX$1&lt;&gt;$F48,AW48&gt;0)=TRUE,1,"")</f>
      </c>
      <c r="AY48" s="32">
        <f>IF(AW48="",0,(AY$4*(101+(1000*LOG(AW$4,10))-(1000*LOG(AW48,10)))))</f>
        <v>0</v>
      </c>
      <c r="BA48" s="55">
        <f>IF(AND(BA$1&lt;&gt;$F48,AZ48&gt;0)=TRUE,1,"")</f>
      </c>
      <c r="BB48" s="56">
        <f>IF(AZ48="",0,(BB$4*(101+(1000*LOG(AZ$4,10))-(1000*LOG(AZ48,10)))))</f>
        <v>0</v>
      </c>
      <c r="BC48" s="33">
        <f>L48+O48+R48+U48+X48+AA48+AD48+AG48+AJ48+AM48+AP48+AS48+AV48+AY48+BB48</f>
        <v>1427.7897437456377</v>
      </c>
      <c r="BD48" s="36">
        <f>BW48</f>
        <v>1427.7897437456377</v>
      </c>
      <c r="BE48" s="18">
        <f>IF(MAX(BA48,AX48,AU48,AR48,AO48,AL48,AI48,AF48,AC48,Z48,W48,T48,T48,Q48,N48,K48)&gt;0,"*","")</f>
      </c>
      <c r="BF48" s="34">
        <f>IF(BE48="*",BD48*0.05,0)</f>
        <v>0</v>
      </c>
      <c r="BG48" s="37">
        <f>BD48+BF48</f>
        <v>1427.7897437456377</v>
      </c>
      <c r="BH48" s="30">
        <f>L48</f>
        <v>0</v>
      </c>
      <c r="BI48" s="30">
        <f>O48</f>
        <v>0</v>
      </c>
      <c r="BJ48" s="30">
        <f>R48</f>
        <v>0</v>
      </c>
      <c r="BK48" s="30">
        <f>U48</f>
        <v>0</v>
      </c>
      <c r="BL48" s="30">
        <f>X48</f>
        <v>0</v>
      </c>
      <c r="BM48" s="30">
        <f>AA48</f>
        <v>668.3194511732154</v>
      </c>
      <c r="BN48" s="30">
        <f>AD48</f>
        <v>0</v>
      </c>
      <c r="BO48" s="30">
        <f>AG48</f>
        <v>0</v>
      </c>
      <c r="BP48" s="30">
        <f>AJ48</f>
        <v>0</v>
      </c>
      <c r="BQ48" s="30">
        <f>AM48</f>
        <v>759.4702925724223</v>
      </c>
      <c r="BR48" s="30">
        <f>AP48</f>
        <v>0</v>
      </c>
      <c r="BS48" s="30">
        <f>AS48</f>
        <v>0</v>
      </c>
      <c r="BT48" s="30">
        <f>AV48</f>
        <v>0</v>
      </c>
      <c r="BU48" s="30">
        <f>AY48</f>
        <v>0</v>
      </c>
      <c r="BV48" s="30">
        <f>BB48</f>
        <v>0</v>
      </c>
      <c r="BW48" s="38">
        <f>(LARGE(BH48:BV48,1))+(LARGE(BH48:BV48,2))+(LARGE(BH48:BV48,3))+(LARGE(BH48:BV48,4))+(LARGE(BH48:BV48,5))</f>
        <v>1427.7897437456377</v>
      </c>
    </row>
    <row r="49" spans="1:75" ht="12.75" customHeight="1">
      <c r="A49" s="28">
        <v>41</v>
      </c>
      <c r="B49" s="29" t="s">
        <v>275</v>
      </c>
      <c r="C49" s="16" t="s">
        <v>77</v>
      </c>
      <c r="D49" s="120">
        <v>2</v>
      </c>
      <c r="E49" s="177" t="s">
        <v>46</v>
      </c>
      <c r="F49" s="31">
        <v>1</v>
      </c>
      <c r="G49" s="50" t="s">
        <v>290</v>
      </c>
      <c r="H49" s="17" t="s">
        <v>565</v>
      </c>
      <c r="I49" s="341">
        <f>BG49</f>
        <v>1302.9639693318882</v>
      </c>
      <c r="J49" s="251"/>
      <c r="K49" s="55">
        <f>IF(AND(K$1&lt;&gt;$F49,J49&gt;0)=TRUE,1,"")</f>
      </c>
      <c r="L49" s="56">
        <f>IF(J49="",0,(L$4*(101+(1000*LOG(J$4,10))-(1000*LOG(J49,10)))))</f>
        <v>0</v>
      </c>
      <c r="M49" s="175">
        <v>4</v>
      </c>
      <c r="N49" s="18">
        <f>IF(AND(N$1&lt;&gt;$F49,M49&gt;0)=TRUE,1,"")</f>
      </c>
      <c r="O49" s="32">
        <f>IF(M49="",0,(O$4*(101+(1000*LOG(M$4,10))-(1000*LOG(M49,10)))))</f>
        <v>799.9700043360187</v>
      </c>
      <c r="Q49" s="55">
        <f>IF(AND(Q$1&lt;&gt;$F49,P49&gt;0)=TRUE,1,"")</f>
      </c>
      <c r="R49" s="56">
        <f>IF(P49="",0,(R$4*(101+(1000*LOG(P$4,10))-(1000*LOG(P49,10)))))</f>
        <v>0</v>
      </c>
      <c r="S49" s="175"/>
      <c r="T49" s="18">
        <f>IF(AND(T$1&lt;&gt;$F49,S49&gt;0)=TRUE,1,"")</f>
      </c>
      <c r="U49" s="32">
        <f>IF(S49="",0,(U$4*(101+(1000*LOG(S$4,10))-(1000*LOG(S49,10)))))</f>
        <v>0</v>
      </c>
      <c r="W49" s="55">
        <f>IF(AND(W$1&lt;&gt;$F49,V49&gt;0)=TRUE,1,"")</f>
      </c>
      <c r="X49" s="56">
        <f>IF(V49="",0,(X$4*(101+(1000*LOG(V$4,10))-(1000*LOG(V49,10)))))</f>
        <v>0</v>
      </c>
      <c r="Z49" s="18">
        <f>IF(AND(Z$1&lt;&gt;$F49,Y49&gt;0)=TRUE,1,"")</f>
      </c>
      <c r="AA49" s="32">
        <f>IF(Y49="",0,(AA$4*(101+(1000*LOG(Y$4,10))-(1000*LOG(Y49,10)))))</f>
        <v>0</v>
      </c>
      <c r="AB49" s="126"/>
      <c r="AC49" s="55">
        <f>IF(AND(AC$1&lt;&gt;$F49,AB49&gt;0)=TRUE,1,"")</f>
      </c>
      <c r="AD49" s="56">
        <f>IF(AB49="",0,(AD$4*(101+(1000*LOG(AB$4,10))-(1000*LOG(AB49,10)))))</f>
        <v>0</v>
      </c>
      <c r="AF49" s="18">
        <f>IF(AND(AF$1&lt;&gt;$F49,AE49&gt;0)=TRUE,1,"")</f>
      </c>
      <c r="AG49" s="34">
        <f>IF(AE49="",0,(AG$4*(101+(1000*LOG(AE$4,10))-(1000*LOG(AE49,10)))))</f>
        <v>0</v>
      </c>
      <c r="AI49" s="55">
        <f>IF(AND(AI$1&lt;&gt;$F49,AH49&gt;0)=TRUE,1,"")</f>
      </c>
      <c r="AJ49" s="56">
        <f>IF(AH49="",0,(AJ$4*(101+(1000*LOG(AH$4,10))-(1000*LOG(AH49,10)))))</f>
        <v>0</v>
      </c>
      <c r="AL49" s="18">
        <f>IF(AND(AL$1&lt;&gt;$F49,AK49&gt;0)=TRUE,1,"")</f>
      </c>
      <c r="AM49" s="34">
        <f>IF(AK49="",0,(AM$4*(101+(1000*LOG(AK$4,10))-(1000*LOG(AK49,10)))))</f>
        <v>0</v>
      </c>
      <c r="AN49" s="59">
        <v>16</v>
      </c>
      <c r="AO49" s="55">
        <f>IF(AND(AO$1&lt;&gt;$F49,AN49&gt;0)=TRUE,1,"")</f>
        <v>1</v>
      </c>
      <c r="AP49" s="56">
        <f>IF(AN49="",0,(AP$4*(101+(1000*LOG(AN$4,10))-(1000*LOG(AN49,10)))))</f>
        <v>440.9480616943508</v>
      </c>
      <c r="AQ49" s="35"/>
      <c r="AR49" s="18">
        <f>IF(AND(AR$1&lt;&gt;$F49,AQ49&gt;0)=TRUE,1,"")</f>
      </c>
      <c r="AS49" s="32">
        <f>IF(AQ49="",0,(AS$4*(101+(1000*LOG(AQ$4,10))-(1000*LOG(AQ49,10)))))</f>
        <v>0</v>
      </c>
      <c r="AU49" s="55">
        <f>IF(AND(AU$1&lt;&gt;$F49,AT49&gt;0)=TRUE,1,"")</f>
      </c>
      <c r="AV49" s="56">
        <f>IF(AT49="",0,(AV$4*(101+(1000*LOG(AT$4,10))-(1000*LOG(AT49,10)))))</f>
        <v>0</v>
      </c>
      <c r="AW49" s="35"/>
      <c r="AX49" s="18">
        <f>IF(AND(AX$1&lt;&gt;$F49,AW49&gt;0)=TRUE,1,"")</f>
      </c>
      <c r="AY49" s="32">
        <f>IF(AW49="",0,(AY$4*(101+(1000*LOG(AW$4,10))-(1000*LOG(AW49,10)))))</f>
        <v>0</v>
      </c>
      <c r="BA49" s="55">
        <f>IF(AND(BA$1&lt;&gt;$F49,AZ49&gt;0)=TRUE,1,"")</f>
      </c>
      <c r="BB49" s="56">
        <f>IF(AZ49="",0,(BB$4*(101+(1000*LOG(AZ$4,10))-(1000*LOG(AZ49,10)))))</f>
        <v>0</v>
      </c>
      <c r="BC49" s="33">
        <f>L49+O49+R49+U49+X49+AA49+AD49+AG49+AJ49+AM49+AP49+AS49+AV49+AY49+BB49</f>
        <v>1240.9180660303696</v>
      </c>
      <c r="BD49" s="36">
        <f>BW49</f>
        <v>1240.9180660303696</v>
      </c>
      <c r="BE49" s="18" t="str">
        <f>IF(MAX(BA49,AX49,AU49,AR49,AO49,AL49,AI49,AF49,AC49,Z49,W49,T49,T49,Q49,N49,K49)&gt;0,"*","")</f>
        <v>*</v>
      </c>
      <c r="BF49" s="34">
        <f>IF(BE49="*",BD49*0.05,0)</f>
        <v>62.04590330151848</v>
      </c>
      <c r="BG49" s="37">
        <f>BD49+BF49</f>
        <v>1302.9639693318882</v>
      </c>
      <c r="BH49" s="30">
        <f>L49</f>
        <v>0</v>
      </c>
      <c r="BI49" s="30">
        <f>O49</f>
        <v>799.9700043360187</v>
      </c>
      <c r="BJ49" s="30">
        <f>R49</f>
        <v>0</v>
      </c>
      <c r="BK49" s="30">
        <f>U49</f>
        <v>0</v>
      </c>
      <c r="BL49" s="30">
        <f>X49</f>
        <v>0</v>
      </c>
      <c r="BM49" s="30">
        <f>AA49</f>
        <v>0</v>
      </c>
      <c r="BN49" s="30">
        <f>AD49</f>
        <v>0</v>
      </c>
      <c r="BO49" s="30">
        <f>AG49</f>
        <v>0</v>
      </c>
      <c r="BP49" s="30">
        <f>AJ49</f>
        <v>0</v>
      </c>
      <c r="BQ49" s="30">
        <f>AM49</f>
        <v>0</v>
      </c>
      <c r="BR49" s="30">
        <f>AP49</f>
        <v>440.9480616943508</v>
      </c>
      <c r="BS49" s="30">
        <f>AS49</f>
        <v>0</v>
      </c>
      <c r="BT49" s="30">
        <f>AV49</f>
        <v>0</v>
      </c>
      <c r="BU49" s="30">
        <f>AY49</f>
        <v>0</v>
      </c>
      <c r="BV49" s="30">
        <f>BB49</f>
        <v>0</v>
      </c>
      <c r="BW49" s="38">
        <f>(LARGE(BH49:BV49,1))+(LARGE(BH49:BV49,2))+(LARGE(BH49:BV49,3))+(LARGE(BH49:BV49,4))+(LARGE(BH49:BV49,5))</f>
        <v>1240.9180660303696</v>
      </c>
    </row>
    <row r="50" spans="1:88" ht="12.75" customHeight="1">
      <c r="A50" s="28">
        <v>42</v>
      </c>
      <c r="B50" s="29" t="s">
        <v>97</v>
      </c>
      <c r="C50" s="16" t="s">
        <v>84</v>
      </c>
      <c r="D50" s="120">
        <v>5</v>
      </c>
      <c r="E50" s="177" t="s">
        <v>46</v>
      </c>
      <c r="F50" s="31">
        <v>1</v>
      </c>
      <c r="G50" s="50" t="s">
        <v>290</v>
      </c>
      <c r="H50" s="17" t="s">
        <v>565</v>
      </c>
      <c r="I50" s="341">
        <f>BG50</f>
        <v>1294.6800948863881</v>
      </c>
      <c r="J50" s="251"/>
      <c r="L50" s="56">
        <f>IF(J50="",0,(L$4*(101+(1000*LOG(J$4,10))-(1000*LOG(J50,10)))))</f>
        <v>0</v>
      </c>
      <c r="M50" s="175"/>
      <c r="N50" s="18">
        <f>IF(AND(N$1&lt;&gt;$F50,M50&gt;0)=TRUE,1,"")</f>
      </c>
      <c r="O50" s="32">
        <f>IF(M50="",0,(O$4*(101+(1000*LOG(M$4,10))-(1000*LOG(M50,10)))))</f>
        <v>0</v>
      </c>
      <c r="Q50" s="55">
        <f>IF(AND(Q$1&lt;&gt;$F50,P50&gt;0)=TRUE,1,"")</f>
      </c>
      <c r="R50" s="56">
        <f>IF(P50="",0,(R$4*(101+(1000*LOG(P$4,10))-(1000*LOG(P50,10)))))</f>
        <v>0</v>
      </c>
      <c r="S50" s="175">
        <v>27</v>
      </c>
      <c r="T50" s="18">
        <f>IF(AND(T$1&lt;&gt;$F50,S50&gt;0)=TRUE,1,"")</f>
        <v>1</v>
      </c>
      <c r="U50" s="32">
        <f>IF(S50="",0,(U$4*(101+(1000*LOG(S$4,10))-(1000*LOG(S50,10)))))</f>
        <v>146.75749056067525</v>
      </c>
      <c r="W50" s="55">
        <f>IF(AND(W$1&lt;&gt;$F50,V50&gt;0)=TRUE,1,"")</f>
      </c>
      <c r="X50" s="56">
        <f>IF(V50="",0,(X$4*(101+(1000*LOG(V$4,10))-(1000*LOG(V50,10)))))</f>
        <v>0</v>
      </c>
      <c r="Y50" s="202">
        <v>26</v>
      </c>
      <c r="Z50" s="18">
        <f>IF(AND(Z$1&lt;&gt;$F50,Y50&gt;0)=TRUE,1,"")</f>
      </c>
      <c r="AA50" s="32">
        <f>IF(Y50="",0,(AA$4*(101+(1000*LOG(Y$4,10))-(1000*LOG(Y50,10)))))</f>
        <v>332.26281080749004</v>
      </c>
      <c r="AB50" s="126"/>
      <c r="AC50" s="55">
        <f>IF(AND(AC$1&lt;&gt;$F50,AB50&gt;0)=TRUE,1,"")</f>
      </c>
      <c r="AD50" s="56">
        <f>IF(AB50="",0,(AD$4*(101+(1000*LOG(AB$4,10))-(1000*LOG(AB50,10)))))</f>
        <v>0</v>
      </c>
      <c r="AF50" s="18">
        <f>IF(AND(AF$1&lt;&gt;$F50,AE50&gt;0)=TRUE,1,"")</f>
      </c>
      <c r="AG50" s="34">
        <f>IF(AE50="",0,(AG$4*(101+(1000*LOG(AE$4,10))-(1000*LOG(AE50,10)))))</f>
        <v>0</v>
      </c>
      <c r="AH50" s="59">
        <v>33</v>
      </c>
      <c r="AI50" s="55">
        <f>IF(AND(AI$1&lt;&gt;$F50,AH50&gt;0)=TRUE,1,"")</f>
        <v>1</v>
      </c>
      <c r="AJ50" s="56">
        <f>IF(AH50="",0,(AJ$4*(101+(1000*LOG(AH$4,10))-(1000*LOG(AH50,10)))))</f>
        <v>142.4562214554598</v>
      </c>
      <c r="AL50" s="18">
        <f>IF(AND(AL$1&lt;&gt;$F50,AK50&gt;0)=TRUE,1,"")</f>
      </c>
      <c r="AM50" s="34">
        <f>IF(AK50="",0,(AM$4*(101+(1000*LOG(AK$4,10))-(1000*LOG(AK50,10)))))</f>
        <v>0</v>
      </c>
      <c r="AO50" s="55">
        <f>IF(AND(AO$1&lt;&gt;$F50,AN50&gt;0)=TRUE,1,"")</f>
      </c>
      <c r="AP50" s="56">
        <f>IF(AN50="",0,(AP$4*(101+(1000*LOG(AN$4,10))-(1000*LOG(AN50,10)))))</f>
        <v>0</v>
      </c>
      <c r="AQ50" s="35">
        <v>16</v>
      </c>
      <c r="AR50" s="18">
        <f>IF(AND(AR$1&lt;&gt;$F50,AQ50&gt;0)=TRUE,1,"")</f>
        <v>1</v>
      </c>
      <c r="AS50" s="32">
        <f>IF(AQ50="",0,(AS$4*(101+(1000*LOG(AQ$4,10))-(1000*LOG(AQ50,10)))))</f>
        <v>410.3047268788282</v>
      </c>
      <c r="AT50" s="59">
        <v>54</v>
      </c>
      <c r="AU50" s="55">
        <f>IF(AND(AU$1&lt;&gt;$F50,AT50&gt;0)=TRUE,1,"")</f>
        <v>1</v>
      </c>
      <c r="AV50" s="56">
        <f>IF(AT50="",0,(AV$4*(101+(1000*LOG(AT$4,10))-(1000*LOG(AT50,10)))))</f>
        <v>201.24741209410672</v>
      </c>
      <c r="AW50" s="35"/>
      <c r="AX50" s="18">
        <f>IF(AND(AX$1&lt;&gt;$F50,AW50&gt;0)=TRUE,1,"")</f>
      </c>
      <c r="AY50" s="32">
        <f>IF(AW50="",0,(AY$4*(101+(1000*LOG(AW$4,10))-(1000*LOG(AW50,10)))))</f>
        <v>0</v>
      </c>
      <c r="BA50" s="55">
        <f>IF(AND(BA$1&lt;&gt;$F50,AZ50&gt;0)=TRUE,1,"")</f>
      </c>
      <c r="BB50" s="56">
        <f>IF(AZ50="",0,(BB$4*(101+(1000*LOG(AZ$4,10))-(1000*LOG(AZ50,10)))))</f>
        <v>0</v>
      </c>
      <c r="BC50" s="33">
        <f>L50+O50+R50+U50+X50+AA50+AD50+AG50+AJ50+AM50+AP50+AS50+AV50+AY50+BB50</f>
        <v>1233.02866179656</v>
      </c>
      <c r="BD50" s="36">
        <f>BW50</f>
        <v>1233.02866179656</v>
      </c>
      <c r="BE50" s="18" t="str">
        <f>IF(MAX(BA50,AX50,AU50,AR50,AO50,AL50,AI50,AF50,AC50,Z50,W50,T50,T50,Q50,N50,K50)&gt;0,"*","")</f>
        <v>*</v>
      </c>
      <c r="BF50" s="34">
        <f>IF(BE50="*",BD50*0.05,0)</f>
        <v>61.651433089828004</v>
      </c>
      <c r="BG50" s="37">
        <f>BD50+BF50</f>
        <v>1294.6800948863881</v>
      </c>
      <c r="BH50" s="30">
        <f>L50</f>
        <v>0</v>
      </c>
      <c r="BI50" s="30">
        <f>O50</f>
        <v>0</v>
      </c>
      <c r="BJ50" s="30">
        <f>R50</f>
        <v>0</v>
      </c>
      <c r="BK50" s="30">
        <f>U50</f>
        <v>146.75749056067525</v>
      </c>
      <c r="BL50" s="30">
        <f>X50</f>
        <v>0</v>
      </c>
      <c r="BM50" s="30">
        <f>AA50</f>
        <v>332.26281080749004</v>
      </c>
      <c r="BN50" s="30">
        <f>AD50</f>
        <v>0</v>
      </c>
      <c r="BO50" s="30">
        <f>AG50</f>
        <v>0</v>
      </c>
      <c r="BP50" s="30">
        <f>AJ50</f>
        <v>142.4562214554598</v>
      </c>
      <c r="BQ50" s="30">
        <f>AM50</f>
        <v>0</v>
      </c>
      <c r="BR50" s="30">
        <f>AP50</f>
        <v>0</v>
      </c>
      <c r="BS50" s="30">
        <f>AS50</f>
        <v>410.3047268788282</v>
      </c>
      <c r="BT50" s="30">
        <f>AV50</f>
        <v>201.24741209410672</v>
      </c>
      <c r="BU50" s="30">
        <f>AY50</f>
        <v>0</v>
      </c>
      <c r="BV50" s="30">
        <f>BB50</f>
        <v>0</v>
      </c>
      <c r="BW50" s="38">
        <f>(LARGE(BH50:BV50,1))+(LARGE(BH50:BV50,2))+(LARGE(BH50:BV50,3))+(LARGE(BH50:BV50,4))+(LARGE(BH50:BV50,5))</f>
        <v>1233.02866179656</v>
      </c>
      <c r="BX50" s="40"/>
      <c r="BY50" s="41"/>
      <c r="BZ50" s="41"/>
      <c r="CA50" s="39"/>
      <c r="CB50" s="35">
        <f>IF(ISNUMBER(CA50),CA50-#REF!,"")</f>
      </c>
      <c r="CC50" s="2"/>
      <c r="CD50" s="2"/>
      <c r="CE50" s="2"/>
      <c r="CF50" s="2"/>
      <c r="CG50" s="2"/>
      <c r="CH50" s="2"/>
      <c r="CI50" s="2"/>
      <c r="CJ50" s="3"/>
    </row>
    <row r="51" spans="1:75" ht="12.75" customHeight="1">
      <c r="A51" s="28">
        <v>43</v>
      </c>
      <c r="B51" s="29" t="s">
        <v>31</v>
      </c>
      <c r="C51" s="16" t="s">
        <v>93</v>
      </c>
      <c r="D51" s="120">
        <v>4</v>
      </c>
      <c r="E51" s="177" t="s">
        <v>36</v>
      </c>
      <c r="F51" s="31">
        <v>2</v>
      </c>
      <c r="G51" s="50" t="s">
        <v>290</v>
      </c>
      <c r="H51" s="17" t="s">
        <v>565</v>
      </c>
      <c r="I51" s="341">
        <f>BG51</f>
        <v>1282.936358197173</v>
      </c>
      <c r="J51" s="251"/>
      <c r="L51" s="56">
        <f>IF(J51="",0,(L$4*(101+(1000*LOG(J$4,10))-(1000*LOG(J51,10)))))</f>
        <v>0</v>
      </c>
      <c r="M51" s="175"/>
      <c r="N51" s="18">
        <f>IF(AND(N$1&lt;&gt;$F51,M51&gt;0)=TRUE,1,"")</f>
      </c>
      <c r="O51" s="32">
        <f>IF(M51="",0,(O$4*(101+(1000*LOG(M$4,10))-(1000*LOG(M51,10)))))</f>
        <v>0</v>
      </c>
      <c r="Q51" s="55">
        <f>IF(AND(Q$1&lt;&gt;$F51,P51&gt;0)=TRUE,1,"")</f>
      </c>
      <c r="R51" s="56">
        <f>IF(P51="",0,(R$4*(101+(1000*LOG(P$4,10))-(1000*LOG(P51,10)))))</f>
        <v>0</v>
      </c>
      <c r="S51" s="175">
        <v>22</v>
      </c>
      <c r="T51" s="18">
        <f>IF(AND(T$1&lt;&gt;$F51,S51&gt;0)=TRUE,1,"")</f>
        <v>1</v>
      </c>
      <c r="U51" s="32">
        <f>IF(S51="",0,(U$4*(101+(1000*LOG(S$4,10))-(1000*LOG(S51,10)))))</f>
        <v>235.6985738974563</v>
      </c>
      <c r="V51" s="168">
        <v>16</v>
      </c>
      <c r="W51" s="55">
        <f>IF(AND(W$1&lt;&gt;$F51,V51&gt;0)=TRUE,1,"")</f>
      </c>
      <c r="X51" s="56">
        <f>IF(V51="",0,(X$4*(101+(1000*LOG(V$4,10))-(1000*LOG(V51,10)))))</f>
        <v>415.39395722196264</v>
      </c>
      <c r="Z51" s="18">
        <f>IF(AND(Z$1&lt;&gt;$F51,Y51&gt;0)=TRUE,1,"")</f>
      </c>
      <c r="AA51" s="32">
        <f>IF(Y51="",0,(AA$4*(101+(1000*LOG(Y$4,10))-(1000*LOG(Y51,10)))))</f>
        <v>0</v>
      </c>
      <c r="AB51" s="126">
        <v>24</v>
      </c>
      <c r="AC51" s="55">
        <f>IF(AND(AC$1&lt;&gt;$F51,AB51&gt;0)=TRUE,1,"")</f>
      </c>
      <c r="AD51" s="56">
        <f>IF(AB51="",0,(AD$4*(101+(1000*LOG(AB$4,10))-(1000*LOG(AB51,10)))))</f>
        <v>252.26767533064913</v>
      </c>
      <c r="AE51" s="35">
        <v>20</v>
      </c>
      <c r="AF51" s="18">
        <f>IF(AND(AF$1&lt;&gt;$F51,AE51&gt;0)=TRUE,1,"")</f>
      </c>
      <c r="AG51" s="34">
        <f>IF(AE51="",0,(AG$4*(101+(1000*LOG(AE$4,10))-(1000*LOG(AE51,10)))))</f>
        <v>318.48394421390617</v>
      </c>
      <c r="AI51" s="55">
        <f>IF(AND(AI$1&lt;&gt;$F51,AH51&gt;0)=TRUE,1,"")</f>
      </c>
      <c r="AJ51" s="56">
        <f>IF(AH51="",0,(AJ$4*(101+(1000*LOG(AH$4,10))-(1000*LOG(AH51,10)))))</f>
        <v>0</v>
      </c>
      <c r="AL51" s="18">
        <f>IF(AND(AL$1&lt;&gt;$F51,AK51&gt;0)=TRUE,1,"")</f>
      </c>
      <c r="AM51" s="34">
        <f>IF(AK51="",0,(AM$4*(101+(1000*LOG(AK$4,10))-(1000*LOG(AK51,10)))))</f>
        <v>0</v>
      </c>
      <c r="AO51" s="55">
        <f>IF(AND(AO$1&lt;&gt;$F51,AN51&gt;0)=TRUE,1,"")</f>
      </c>
      <c r="AP51" s="56">
        <f>IF(AN51="",0,(AP$4*(101+(1000*LOG(AN$4,10))-(1000*LOG(AN51,10)))))</f>
        <v>0</v>
      </c>
      <c r="AQ51" s="35"/>
      <c r="AR51" s="18">
        <f>IF(AND(AR$1&lt;&gt;$F51,AQ51&gt;0)=TRUE,1,"")</f>
      </c>
      <c r="AS51" s="32">
        <f>IF(AQ51="",0,(AS$4*(101+(1000*LOG(AQ$4,10))-(1000*LOG(AQ51,10)))))</f>
        <v>0</v>
      </c>
      <c r="AU51" s="55">
        <f>IF(AND(AU$1&lt;&gt;$F51,AT51&gt;0)=TRUE,1,"")</f>
      </c>
      <c r="AV51" s="56">
        <f>IF(AT51="",0,(AV$4*(101+(1000*LOG(AT$4,10))-(1000*LOG(AT51,10)))))</f>
        <v>0</v>
      </c>
      <c r="AW51" s="35"/>
      <c r="AX51" s="18">
        <f>IF(AND(AX$1&lt;&gt;$F51,AW51&gt;0)=TRUE,1,"")</f>
      </c>
      <c r="AY51" s="32">
        <f>IF(AW51="",0,(AY$4*(101+(1000*LOG(AW$4,10))-(1000*LOG(AW51,10)))))</f>
        <v>0</v>
      </c>
      <c r="BA51" s="55">
        <f>IF(AND(BA$1&lt;&gt;$F51,AZ51&gt;0)=TRUE,1,"")</f>
      </c>
      <c r="BB51" s="56">
        <f>IF(AZ51="",0,(BB$4*(101+(1000*LOG(AZ$4,10))-(1000*LOG(AZ51,10)))))</f>
        <v>0</v>
      </c>
      <c r="BC51" s="33">
        <f>L51+O51+R51+U51+X51+AA51+AD51+AG51+AJ51+AM51+AP51+AS51+AV51+AY51+BB51</f>
        <v>1221.8441506639742</v>
      </c>
      <c r="BD51" s="36">
        <f>BW51</f>
        <v>1221.8441506639742</v>
      </c>
      <c r="BE51" s="18" t="str">
        <f>IF(MAX(BA51,AX51,AU51,AR51,AO51,AL51,AI51,AF51,AC51,Z51,W51,T51,T51,Q51,N51,K51)&gt;0,"*","")</f>
        <v>*</v>
      </c>
      <c r="BF51" s="34">
        <f>IF(BE51="*",BD51*0.05,0)</f>
        <v>61.09220753319872</v>
      </c>
      <c r="BG51" s="37">
        <f>BD51+BF51</f>
        <v>1282.936358197173</v>
      </c>
      <c r="BH51" s="30">
        <f>L51</f>
        <v>0</v>
      </c>
      <c r="BI51" s="30">
        <f>O51</f>
        <v>0</v>
      </c>
      <c r="BJ51" s="30">
        <f>R51</f>
        <v>0</v>
      </c>
      <c r="BK51" s="30">
        <f>U51</f>
        <v>235.6985738974563</v>
      </c>
      <c r="BL51" s="30">
        <f>X51</f>
        <v>415.39395722196264</v>
      </c>
      <c r="BM51" s="30">
        <f>AA51</f>
        <v>0</v>
      </c>
      <c r="BN51" s="30">
        <f>AD51</f>
        <v>252.26767533064913</v>
      </c>
      <c r="BO51" s="30">
        <f>AG51</f>
        <v>318.48394421390617</v>
      </c>
      <c r="BP51" s="30">
        <f>AJ51</f>
        <v>0</v>
      </c>
      <c r="BQ51" s="30">
        <f>AM51</f>
        <v>0</v>
      </c>
      <c r="BR51" s="30">
        <f>AP51</f>
        <v>0</v>
      </c>
      <c r="BS51" s="30">
        <f>AS51</f>
        <v>0</v>
      </c>
      <c r="BT51" s="30">
        <f>AV51</f>
        <v>0</v>
      </c>
      <c r="BU51" s="30">
        <f>AY51</f>
        <v>0</v>
      </c>
      <c r="BV51" s="30">
        <f>BB51</f>
        <v>0</v>
      </c>
      <c r="BW51" s="38">
        <f>(LARGE(BH51:BV51,1))+(LARGE(BH51:BV51,2))+(LARGE(BH51:BV51,3))+(LARGE(BH51:BV51,4))+(LARGE(BH51:BV51,5))</f>
        <v>1221.8441506639742</v>
      </c>
    </row>
    <row r="52" spans="1:75" ht="12.75" customHeight="1">
      <c r="A52" s="28">
        <v>44</v>
      </c>
      <c r="B52" s="29" t="s">
        <v>256</v>
      </c>
      <c r="C52" s="16" t="s">
        <v>34</v>
      </c>
      <c r="D52" s="120">
        <v>3</v>
      </c>
      <c r="E52" s="177" t="s">
        <v>53</v>
      </c>
      <c r="F52" s="31">
        <v>2</v>
      </c>
      <c r="G52" s="50" t="s">
        <v>290</v>
      </c>
      <c r="H52" s="17" t="s">
        <v>565</v>
      </c>
      <c r="I52" s="341">
        <f>BG52</f>
        <v>1270.3174425144925</v>
      </c>
      <c r="J52" s="251">
        <v>13</v>
      </c>
      <c r="K52" s="55">
        <f>IF(AND(K$1&lt;&gt;$F52,J52&gt;0)=TRUE,1,"")</f>
      </c>
      <c r="L52" s="56">
        <f>IF(J52="",0,(L$4*(101+(1000*LOG(J$4,10))-(1000*LOG(J52,10)))))</f>
        <v>329.4793285153694</v>
      </c>
      <c r="M52" s="175"/>
      <c r="N52" s="18">
        <f>IF(AND(N$1&lt;&gt;$F52,M52&gt;0)=TRUE,1,"")</f>
      </c>
      <c r="O52" s="32">
        <f>IF(M52="",0,(O$4*(101+(1000*LOG(M$4,10))-(1000*LOG(M52,10)))))</f>
        <v>0</v>
      </c>
      <c r="Q52" s="55">
        <f>IF(AND(Q$1&lt;&gt;$F52,P52&gt;0)=TRUE,1,"")</f>
      </c>
      <c r="R52" s="56">
        <f>IF(P52="",0,(R$4*(101+(1000*LOG(P$4,10))-(1000*LOG(P52,10)))))</f>
        <v>0</v>
      </c>
      <c r="S52" s="175"/>
      <c r="T52" s="18">
        <f>IF(AND(T$1&lt;&gt;$F52,S52&gt;0)=TRUE,1,"")</f>
      </c>
      <c r="U52" s="32">
        <f>IF(S52="",0,(U$4*(101+(1000*LOG(S$4,10))-(1000*LOG(S52,10)))))</f>
        <v>0</v>
      </c>
      <c r="W52" s="55">
        <f>IF(AND(W$1&lt;&gt;$F52,V52&gt;0)=TRUE,1,"")</f>
      </c>
      <c r="X52" s="56">
        <f>IF(V52="",0,(X$4*(101+(1000*LOG(V$4,10))-(1000*LOG(V52,10)))))</f>
        <v>0</v>
      </c>
      <c r="Z52" s="18">
        <f>IF(AND(Z$1&lt;&gt;$F52,Y52&gt;0)=TRUE,1,"")</f>
      </c>
      <c r="AA52" s="32">
        <f>IF(Y52="",0,(AA$4*(101+(1000*LOG(Y$4,10))-(1000*LOG(Y52,10)))))</f>
        <v>0</v>
      </c>
      <c r="AB52" s="126"/>
      <c r="AC52" s="55">
        <f>IF(AND(AC$1&lt;&gt;$F52,AB52&gt;0)=TRUE,1,"")</f>
      </c>
      <c r="AD52" s="56">
        <f>IF(AB52="",0,(AD$4*(101+(1000*LOG(AB$4,10))-(1000*LOG(AB52,10)))))</f>
        <v>0</v>
      </c>
      <c r="AF52" s="18">
        <f>IF(AND(AF$1&lt;&gt;$F52,AE52&gt;0)=TRUE,1,"")</f>
      </c>
      <c r="AG52" s="34">
        <f>IF(AE52="",0,(AG$4*(101+(1000*LOG(AE$4,10))-(1000*LOG(AE52,10)))))</f>
        <v>0</v>
      </c>
      <c r="AI52" s="55">
        <f>IF(AND(AI$1&lt;&gt;$F52,AH52&gt;0)=TRUE,1,"")</f>
      </c>
      <c r="AJ52" s="56">
        <f>IF(AH52="",0,(AJ$4*(101+(1000*LOG(AH$4,10))-(1000*LOG(AH52,10)))))</f>
        <v>0</v>
      </c>
      <c r="AL52" s="18">
        <f>IF(AND(AL$1&lt;&gt;$F52,AK52&gt;0)=TRUE,1,"")</f>
      </c>
      <c r="AM52" s="34">
        <f>IF(AK52="",0,(AM$4*(101+(1000*LOG(AK$4,10))-(1000*LOG(AK52,10)))))</f>
        <v>0</v>
      </c>
      <c r="AN52" s="59">
        <v>15</v>
      </c>
      <c r="AO52" s="55">
        <f>IF(AND(AO$1&lt;&gt;$F52,AN52&gt;0)=TRUE,1,"")</f>
        <v>1</v>
      </c>
      <c r="AP52" s="56">
        <f>IF(AN52="",0,(AP$4*(101+(1000*LOG(AN$4,10))-(1000*LOG(AN52,10)))))</f>
        <v>468.97678529459426</v>
      </c>
      <c r="AQ52" s="35"/>
      <c r="AR52" s="18">
        <f>IF(AND(AR$1&lt;&gt;$F52,AQ52&gt;0)=TRUE,1,"")</f>
      </c>
      <c r="AS52" s="32">
        <f>IF(AQ52="",0,(AS$4*(101+(1000*LOG(AQ$4,10))-(1000*LOG(AQ52,10)))))</f>
        <v>0</v>
      </c>
      <c r="AU52" s="55">
        <f>IF(AND(AU$1&lt;&gt;$F52,AT52&gt;0)=TRUE,1,"")</f>
      </c>
      <c r="AV52" s="56">
        <f>IF(AT52="",0,(AV$4*(101+(1000*LOG(AT$4,10))-(1000*LOG(AT52,10)))))</f>
        <v>0</v>
      </c>
      <c r="AW52" s="35">
        <v>23</v>
      </c>
      <c r="AX52" s="18">
        <f>IF(AND(AX$1&lt;&gt;$F52,AW52&gt;0)=TRUE,1,"")</f>
        <v>1</v>
      </c>
      <c r="AY52" s="32">
        <f>IF(AW52="",0,(AY$4*(101+(1000*LOG(AW$4,10))-(1000*LOG(AW52,10)))))</f>
        <v>411.3700219181244</v>
      </c>
      <c r="BA52" s="55">
        <f>IF(AND(BA$1&lt;&gt;$F52,AZ52&gt;0)=TRUE,1,"")</f>
      </c>
      <c r="BB52" s="56">
        <f>IF(AZ52="",0,(BB$4*(101+(1000*LOG(AZ$4,10))-(1000*LOG(AZ52,10)))))</f>
        <v>0</v>
      </c>
      <c r="BC52" s="33">
        <f>L52+O52+R52+U52+X52+AA52+AD52+AG52+AJ52+AM52+AP52+AS52+AV52+AY52+BB52</f>
        <v>1209.826135728088</v>
      </c>
      <c r="BD52" s="36">
        <f>BW52</f>
        <v>1209.826135728088</v>
      </c>
      <c r="BE52" s="18" t="str">
        <f>IF(MAX(BA52,AX52,AU52,AR52,AO52,AL52,AI52,AF52,AC52,Z52,W52,T52,T52,Q52,N52,K52)&gt;0,"*","")</f>
        <v>*</v>
      </c>
      <c r="BF52" s="34">
        <f>IF(BE52="*",BD52*0.05,0)</f>
        <v>60.49130678640441</v>
      </c>
      <c r="BG52" s="37">
        <f>BD52+BF52</f>
        <v>1270.3174425144925</v>
      </c>
      <c r="BH52" s="30">
        <f>L52</f>
        <v>329.4793285153694</v>
      </c>
      <c r="BI52" s="30">
        <f>O52</f>
        <v>0</v>
      </c>
      <c r="BJ52" s="30">
        <f>R52</f>
        <v>0</v>
      </c>
      <c r="BK52" s="30">
        <f>U52</f>
        <v>0</v>
      </c>
      <c r="BL52" s="30">
        <f>X52</f>
        <v>0</v>
      </c>
      <c r="BM52" s="30">
        <f>AA52</f>
        <v>0</v>
      </c>
      <c r="BN52" s="30">
        <f>AD52</f>
        <v>0</v>
      </c>
      <c r="BO52" s="30">
        <f>AG52</f>
        <v>0</v>
      </c>
      <c r="BP52" s="30">
        <f>AJ52</f>
        <v>0</v>
      </c>
      <c r="BQ52" s="30">
        <f>AM52</f>
        <v>0</v>
      </c>
      <c r="BR52" s="30">
        <f>AP52</f>
        <v>468.97678529459426</v>
      </c>
      <c r="BS52" s="30">
        <f>AS52</f>
        <v>0</v>
      </c>
      <c r="BT52" s="30">
        <f>AV52</f>
        <v>0</v>
      </c>
      <c r="BU52" s="30">
        <f>AY52</f>
        <v>411.3700219181244</v>
      </c>
      <c r="BV52" s="30">
        <f>BB52</f>
        <v>0</v>
      </c>
      <c r="BW52" s="38">
        <f>(LARGE(BH52:BV52,1))+(LARGE(BH52:BV52,2))+(LARGE(BH52:BV52,3))+(LARGE(BH52:BV52,4))+(LARGE(BH52:BV52,5))</f>
        <v>1209.826135728088</v>
      </c>
    </row>
    <row r="53" spans="1:75" ht="13.5" customHeight="1">
      <c r="A53" s="28">
        <v>45</v>
      </c>
      <c r="B53" s="29" t="s">
        <v>195</v>
      </c>
      <c r="C53" s="16" t="s">
        <v>194</v>
      </c>
      <c r="D53" s="120">
        <v>2</v>
      </c>
      <c r="E53" s="177" t="s">
        <v>36</v>
      </c>
      <c r="F53" s="31">
        <v>2</v>
      </c>
      <c r="G53" s="50" t="s">
        <v>290</v>
      </c>
      <c r="H53" s="17" t="s">
        <v>286</v>
      </c>
      <c r="I53" s="341">
        <f>BG53</f>
        <v>1255.8894522003166</v>
      </c>
      <c r="J53" s="251"/>
      <c r="L53" s="56">
        <f>IF(J53="",0,(L$4*(101+(1000*LOG(J$4,10))-(1000*LOG(J53,10)))))</f>
        <v>0</v>
      </c>
      <c r="M53" s="175"/>
      <c r="N53" s="18">
        <f>IF(AND(N$1&lt;&gt;$F53,M53&gt;0)=TRUE,1,"")</f>
      </c>
      <c r="O53" s="32">
        <f>IF(M53="",0,(O$4*(101+(1000*LOG(M$4,10))-(1000*LOG(M53,10)))))</f>
        <v>0</v>
      </c>
      <c r="Q53" s="55">
        <f>IF(AND(Q$1&lt;&gt;$F53,P53&gt;0)=TRUE,1,"")</f>
      </c>
      <c r="R53" s="56">
        <f>IF(P53="",0,(R$4*(101+(1000*LOG(P$4,10))-(1000*LOG(P53,10)))))</f>
        <v>0</v>
      </c>
      <c r="S53" s="175"/>
      <c r="T53" s="18">
        <f>IF(AND(T$1&lt;&gt;$F53,S53&gt;0)=TRUE,1,"")</f>
      </c>
      <c r="U53" s="32">
        <f>IF(S53="",0,(U$4*(101+(1000*LOG(S$4,10))-(1000*LOG(S53,10)))))</f>
        <v>0</v>
      </c>
      <c r="V53" s="168">
        <v>12</v>
      </c>
      <c r="W53" s="55">
        <f>IF(AND(W$1&lt;&gt;$F53,V53&gt;0)=TRUE,1,"")</f>
      </c>
      <c r="X53" s="56">
        <f>IF(V53="",0,(X$4*(101+(1000*LOG(V$4,10))-(1000*LOG(V53,10)))))</f>
        <v>540.3326938302625</v>
      </c>
      <c r="Z53" s="18">
        <f>IF(AND(Z$1&lt;&gt;$F53,Y53&gt;0)=TRUE,1,"")</f>
      </c>
      <c r="AA53" s="32">
        <f>IF(Y53="",0,(AA$4*(101+(1000*LOG(Y$4,10))-(1000*LOG(Y53,10)))))</f>
        <v>0</v>
      </c>
      <c r="AB53" s="126"/>
      <c r="AC53" s="55">
        <f>IF(AND(AC$1&lt;&gt;$F53,AB53&gt;0)=TRUE,1,"")</f>
      </c>
      <c r="AD53" s="56">
        <f>IF(AB53="",0,(AD$4*(101+(1000*LOG(AB$4,10))-(1000*LOG(AB53,10)))))</f>
        <v>0</v>
      </c>
      <c r="AF53" s="18">
        <f>IF(AND(AF$1&lt;&gt;$F53,AE53&gt;0)=TRUE,1,"")</f>
      </c>
      <c r="AG53" s="34">
        <f>IF(AE53="",0,(AG$4*(101+(1000*LOG(AE$4,10))-(1000*LOG(AE53,10)))))</f>
        <v>0</v>
      </c>
      <c r="AI53" s="55">
        <f>IF(AND(AI$1&lt;&gt;$F53,AH53&gt;0)=TRUE,1,"")</f>
      </c>
      <c r="AJ53" s="56">
        <f>IF(AH53="",0,(AJ$4*(101+(1000*LOG(AH$4,10))-(1000*LOG(AH53,10)))))</f>
        <v>0</v>
      </c>
      <c r="AK53" s="35">
        <v>23</v>
      </c>
      <c r="AL53" s="18">
        <f>IF(AND(AL$1&lt;&gt;$F53,AK53&gt;0)=TRUE,1,"")</f>
        <v>1</v>
      </c>
      <c r="AM53" s="34">
        <f>IF(AK53="",0,(AM$4*(101+(1000*LOG(AK$4,10))-(1000*LOG(AK53,10)))))</f>
        <v>655.7524987414674</v>
      </c>
      <c r="AO53" s="55">
        <f>IF(AND(AO$1&lt;&gt;$F53,AN53&gt;0)=TRUE,1,"")</f>
      </c>
      <c r="AP53" s="56">
        <f>IF(AN53="",0,(AP$4*(101+(1000*LOG(AN$4,10))-(1000*LOG(AN53,10)))))</f>
        <v>0</v>
      </c>
      <c r="AQ53" s="35"/>
      <c r="AR53" s="18">
        <f>IF(AND(AR$1&lt;&gt;$F53,AQ53&gt;0)=TRUE,1,"")</f>
      </c>
      <c r="AS53" s="32">
        <f>IF(AQ53="",0,(AS$4*(101+(1000*LOG(AQ$4,10))-(1000*LOG(AQ53,10)))))</f>
        <v>0</v>
      </c>
      <c r="AU53" s="55">
        <f>IF(AND(AU$1&lt;&gt;$F53,AT53&gt;0)=TRUE,1,"")</f>
      </c>
      <c r="AV53" s="56">
        <f>IF(AT53="",0,(AV$4*(101+(1000*LOG(AT$4,10))-(1000*LOG(AT53,10)))))</f>
        <v>0</v>
      </c>
      <c r="AW53" s="35"/>
      <c r="AX53" s="18">
        <f>IF(AND(AX$1&lt;&gt;$F53,AW53&gt;0)=TRUE,1,"")</f>
      </c>
      <c r="AY53" s="32">
        <f>IF(AW53="",0,(AY$4*(101+(1000*LOG(AW$4,10))-(1000*LOG(AW53,10)))))</f>
        <v>0</v>
      </c>
      <c r="BA53" s="55">
        <f>IF(AND(BA$1&lt;&gt;$F53,AZ53&gt;0)=TRUE,1,"")</f>
      </c>
      <c r="BB53" s="56">
        <f>IF(AZ53="",0,(BB$4*(101+(1000*LOG(AZ$4,10))-(1000*LOG(AZ53,10)))))</f>
        <v>0</v>
      </c>
      <c r="BC53" s="33">
        <f>L53+O53+R53+U53+X53+AA53+AD53+AG53+AJ53+AM53+AP53+AS53+AV53+AY53+BB53</f>
        <v>1196.08519257173</v>
      </c>
      <c r="BD53" s="36">
        <f>BW53</f>
        <v>1196.08519257173</v>
      </c>
      <c r="BE53" s="18" t="str">
        <f>IF(MAX(BA53,AX53,AU53,AR53,AO53,AL53,AI53,AF53,AC53,Z53,W53,T53,T53,Q53,N53,K53)&gt;0,"*","")</f>
        <v>*</v>
      </c>
      <c r="BF53" s="34">
        <f>IF(BE53="*",BD53*0.05,0)</f>
        <v>59.8042596285865</v>
      </c>
      <c r="BG53" s="37">
        <f>BD53+BF53</f>
        <v>1255.8894522003166</v>
      </c>
      <c r="BH53" s="30">
        <f>L53</f>
        <v>0</v>
      </c>
      <c r="BI53" s="30">
        <f>O53</f>
        <v>0</v>
      </c>
      <c r="BJ53" s="30">
        <f>R53</f>
        <v>0</v>
      </c>
      <c r="BK53" s="30">
        <f>U53</f>
        <v>0</v>
      </c>
      <c r="BL53" s="30">
        <f>X53</f>
        <v>540.3326938302625</v>
      </c>
      <c r="BM53" s="30">
        <f>AA53</f>
        <v>0</v>
      </c>
      <c r="BN53" s="30">
        <f>AD53</f>
        <v>0</v>
      </c>
      <c r="BO53" s="30">
        <f>AG53</f>
        <v>0</v>
      </c>
      <c r="BP53" s="30">
        <f>AJ53</f>
        <v>0</v>
      </c>
      <c r="BQ53" s="30">
        <f>AM53</f>
        <v>655.7524987414674</v>
      </c>
      <c r="BR53" s="30">
        <f>AP53</f>
        <v>0</v>
      </c>
      <c r="BS53" s="30">
        <f>AS53</f>
        <v>0</v>
      </c>
      <c r="BT53" s="30">
        <f>AV53</f>
        <v>0</v>
      </c>
      <c r="BU53" s="30">
        <f>AY53</f>
        <v>0</v>
      </c>
      <c r="BV53" s="30">
        <f>BB53</f>
        <v>0</v>
      </c>
      <c r="BW53" s="38">
        <f>(LARGE(BH53:BV53,1))+(LARGE(BH53:BV53,2))+(LARGE(BH53:BV53,3))+(LARGE(BH53:BV53,4))+(LARGE(BH53:BV53,5))</f>
        <v>1196.08519257173</v>
      </c>
    </row>
    <row r="54" spans="1:75" ht="12.75" customHeight="1">
      <c r="A54" s="28">
        <v>46</v>
      </c>
      <c r="B54" s="29" t="s">
        <v>8</v>
      </c>
      <c r="C54" s="16" t="s">
        <v>237</v>
      </c>
      <c r="D54" s="120">
        <v>3</v>
      </c>
      <c r="E54" s="177" t="s">
        <v>36</v>
      </c>
      <c r="F54" s="31">
        <v>2</v>
      </c>
      <c r="G54" s="50" t="s">
        <v>290</v>
      </c>
      <c r="H54" s="17" t="s">
        <v>565</v>
      </c>
      <c r="I54" s="341">
        <f>BG54</f>
        <v>1255.5371730572108</v>
      </c>
      <c r="J54" s="251"/>
      <c r="L54" s="56">
        <f>IF(J54="",0,(L$4*(101+(1000*LOG(J$4,10))-(1000*LOG(J54,10)))))</f>
        <v>0</v>
      </c>
      <c r="M54" s="175"/>
      <c r="N54" s="18">
        <f>IF(AND(N$1&lt;&gt;$F54,M54&gt;0)=TRUE,1,"")</f>
      </c>
      <c r="O54" s="32">
        <f>IF(M54="",0,(O$4*(101+(1000*LOG(M$4,10))-(1000*LOG(M54,10)))))</f>
        <v>0</v>
      </c>
      <c r="Q54" s="55">
        <f>IF(AND(Q$1&lt;&gt;$F54,P54&gt;0)=TRUE,1,"")</f>
      </c>
      <c r="R54" s="56">
        <f>IF(P54="",0,(R$4*(101+(1000*LOG(P$4,10))-(1000*LOG(P54,10)))))</f>
        <v>0</v>
      </c>
      <c r="S54" s="175"/>
      <c r="T54" s="18">
        <f>IF(AND(T$1&lt;&gt;$F54,S54&gt;0)=TRUE,1,"")</f>
      </c>
      <c r="U54" s="32">
        <f>IF(S54="",0,(U$4*(101+(1000*LOG(S$4,10))-(1000*LOG(S54,10)))))</f>
        <v>0</v>
      </c>
      <c r="V54" s="168">
        <v>13</v>
      </c>
      <c r="W54" s="55">
        <f>IF(AND(W$1&lt;&gt;$F54,V54&gt;0)=TRUE,1,"")</f>
      </c>
      <c r="X54" s="56">
        <f>IF(V54="",0,(X$4*(101+(1000*LOG(V$4,10))-(1000*LOG(V54,10)))))</f>
        <v>505.5705875710505</v>
      </c>
      <c r="Z54" s="18">
        <f>IF(AND(Z$1&lt;&gt;$F54,Y54&gt;0)=TRUE,1,"")</f>
      </c>
      <c r="AA54" s="32">
        <f>IF(Y54="",0,(AA$4*(101+(1000*LOG(Y$4,10))-(1000*LOG(Y54,10)))))</f>
        <v>0</v>
      </c>
      <c r="AB54" s="126"/>
      <c r="AC54" s="55">
        <f>IF(AND(AC$1&lt;&gt;$F54,AB54&gt;0)=TRUE,1,"")</f>
      </c>
      <c r="AD54" s="56">
        <f>IF(AB54="",0,(AD$4*(101+(1000*LOG(AB$4,10))-(1000*LOG(AB54,10)))))</f>
        <v>0</v>
      </c>
      <c r="AF54" s="18">
        <f>IF(AND(AF$1&lt;&gt;$F54,AE54&gt;0)=TRUE,1,"")</f>
      </c>
      <c r="AG54" s="34">
        <f>IF(AE54="",0,(AG$4*(101+(1000*LOG(AE$4,10))-(1000*LOG(AE54,10)))))</f>
        <v>0</v>
      </c>
      <c r="AI54" s="55">
        <f>IF(AND(AI$1&lt;&gt;$F54,AH54&gt;0)=TRUE,1,"")</f>
      </c>
      <c r="AJ54" s="56">
        <f>IF(AH54="",0,(AJ$4*(101+(1000*LOG(AH$4,10))-(1000*LOG(AH54,10)))))</f>
        <v>0</v>
      </c>
      <c r="AK54" s="35">
        <v>32</v>
      </c>
      <c r="AL54" s="18">
        <f>IF(AND(AL$1&lt;&gt;$F54,AK54&gt;0)=TRUE,1,"")</f>
        <v>1</v>
      </c>
      <c r="AM54" s="34">
        <f>IF(AK54="",0,(AM$4*(101+(1000*LOG(AK$4,10))-(1000*LOG(AK54,10)))))</f>
        <v>476.47482086357627</v>
      </c>
      <c r="AN54" s="59">
        <v>27</v>
      </c>
      <c r="AO54" s="55">
        <f>IF(AND(AO$1&lt;&gt;$F54,AN54&gt;0)=TRUE,1,"")</f>
        <v>1</v>
      </c>
      <c r="AP54" s="56">
        <f>IF(AN54="",0,(AP$4*(101+(1000*LOG(AN$4,10))-(1000*LOG(AN54,10)))))</f>
        <v>213.70428019128826</v>
      </c>
      <c r="AQ54" s="35"/>
      <c r="AR54" s="18">
        <f>IF(AND(AR$1&lt;&gt;$F54,AQ54&gt;0)=TRUE,1,"")</f>
      </c>
      <c r="AS54" s="32">
        <f>IF(AQ54="",0,(AS$4*(101+(1000*LOG(AQ$4,10))-(1000*LOG(AQ54,10)))))</f>
        <v>0</v>
      </c>
      <c r="AU54" s="55">
        <f>IF(AND(AU$1&lt;&gt;$F54,AT54&gt;0)=TRUE,1,"")</f>
      </c>
      <c r="AV54" s="56">
        <f>IF(AT54="",0,(AV$4*(101+(1000*LOG(AT$4,10))-(1000*LOG(AT54,10)))))</f>
        <v>0</v>
      </c>
      <c r="AW54" s="35"/>
      <c r="AX54" s="18">
        <f>IF(AND(AX$1&lt;&gt;$F54,AW54&gt;0)=TRUE,1,"")</f>
      </c>
      <c r="AY54" s="32">
        <f>IF(AW54="",0,(AY$4*(101+(1000*LOG(AW$4,10))-(1000*LOG(AW54,10)))))</f>
        <v>0</v>
      </c>
      <c r="BA54" s="55">
        <f>IF(AND(BA$1&lt;&gt;$F54,AZ54&gt;0)=TRUE,1,"")</f>
      </c>
      <c r="BB54" s="56">
        <f>IF(AZ54="",0,(BB$4*(101+(1000*LOG(AZ$4,10))-(1000*LOG(AZ54,10)))))</f>
        <v>0</v>
      </c>
      <c r="BC54" s="33">
        <f>L54+O54+R54+U54+X54+AA54+AD54+AG54+AJ54+AM54+AP54+AS54+AV54+AY54+BB54</f>
        <v>1195.749688625915</v>
      </c>
      <c r="BD54" s="36">
        <f>BW54</f>
        <v>1195.749688625915</v>
      </c>
      <c r="BE54" s="18" t="str">
        <f>IF(MAX(BA54,AX54,AU54,AR54,AO54,AL54,AI54,AF54,AC54,Z54,W54,T54,T54,Q54,N54,K54)&gt;0,"*","")</f>
        <v>*</v>
      </c>
      <c r="BF54" s="34">
        <f>IF(BE54="*",BD54*0.05,0)</f>
        <v>59.78748443129575</v>
      </c>
      <c r="BG54" s="37">
        <f>BD54+BF54</f>
        <v>1255.5371730572108</v>
      </c>
      <c r="BH54" s="30">
        <f>L54</f>
        <v>0</v>
      </c>
      <c r="BI54" s="30">
        <f>O54</f>
        <v>0</v>
      </c>
      <c r="BJ54" s="30">
        <f>R54</f>
        <v>0</v>
      </c>
      <c r="BK54" s="30">
        <f>U54</f>
        <v>0</v>
      </c>
      <c r="BL54" s="30">
        <f>X54</f>
        <v>505.5705875710505</v>
      </c>
      <c r="BM54" s="30">
        <f>AA54</f>
        <v>0</v>
      </c>
      <c r="BN54" s="30">
        <f>AD54</f>
        <v>0</v>
      </c>
      <c r="BO54" s="30">
        <f>AG54</f>
        <v>0</v>
      </c>
      <c r="BP54" s="30">
        <f>AJ54</f>
        <v>0</v>
      </c>
      <c r="BQ54" s="30">
        <f>AM54</f>
        <v>476.47482086357627</v>
      </c>
      <c r="BR54" s="30">
        <f>AP54</f>
        <v>213.70428019128826</v>
      </c>
      <c r="BS54" s="30">
        <f>AS54</f>
        <v>0</v>
      </c>
      <c r="BT54" s="30">
        <f>AV54</f>
        <v>0</v>
      </c>
      <c r="BU54" s="30">
        <f>AY54</f>
        <v>0</v>
      </c>
      <c r="BV54" s="30">
        <f>BB54</f>
        <v>0</v>
      </c>
      <c r="BW54" s="38">
        <f>(LARGE(BH54:BV54,1))+(LARGE(BH54:BV54,2))+(LARGE(BH54:BV54,3))+(LARGE(BH54:BV54,4))+(LARGE(BH54:BV54,5))</f>
        <v>1195.749688625915</v>
      </c>
    </row>
    <row r="55" spans="1:75" ht="12.75" customHeight="1">
      <c r="A55" s="28">
        <v>47</v>
      </c>
      <c r="B55" s="29" t="s">
        <v>165</v>
      </c>
      <c r="C55" s="16" t="s">
        <v>52</v>
      </c>
      <c r="D55" s="120">
        <v>2</v>
      </c>
      <c r="E55" s="177" t="s">
        <v>36</v>
      </c>
      <c r="F55" s="31">
        <v>2</v>
      </c>
      <c r="G55" s="50" t="s">
        <v>290</v>
      </c>
      <c r="H55" s="17" t="s">
        <v>565</v>
      </c>
      <c r="I55" s="341">
        <f>BG55</f>
        <v>1226.1953111538567</v>
      </c>
      <c r="J55" s="251"/>
      <c r="L55" s="56">
        <f>IF(J55="",0,(L$4*(101+(1000*LOG(J$4,10))-(1000*LOG(J55,10)))))</f>
        <v>0</v>
      </c>
      <c r="M55" s="175"/>
      <c r="N55" s="18">
        <f>IF(AND(N$1&lt;&gt;$F55,M55&gt;0)=TRUE,1,"")</f>
      </c>
      <c r="O55" s="32">
        <f>IF(M55="",0,(O$4*(101+(1000*LOG(M$4,10))-(1000*LOG(M55,10)))))</f>
        <v>0</v>
      </c>
      <c r="Q55" s="55">
        <f>IF(AND(Q$1&lt;&gt;$F55,P55&gt;0)=TRUE,1,"")</f>
      </c>
      <c r="R55" s="56">
        <f>IF(P55="",0,(R$4*(101+(1000*LOG(P$4,10))-(1000*LOG(P55,10)))))</f>
        <v>0</v>
      </c>
      <c r="S55" s="175"/>
      <c r="T55" s="18">
        <f>IF(AND(T$1&lt;&gt;$F55,S55&gt;0)=TRUE,1,"")</f>
      </c>
      <c r="U55" s="32">
        <f>IF(S55="",0,(U$4*(101+(1000*LOG(S$4,10))-(1000*LOG(S55,10)))))</f>
        <v>0</v>
      </c>
      <c r="W55" s="55">
        <f>IF(AND(W$1&lt;&gt;$F55,V55&gt;0)=TRUE,1,"")</f>
      </c>
      <c r="X55" s="56">
        <f>IF(V55="",0,(X$4*(101+(1000*LOG(V$4,10))-(1000*LOG(V55,10)))))</f>
        <v>0</v>
      </c>
      <c r="Z55" s="18">
        <f>IF(AND(Z$1&lt;&gt;$F55,Y55&gt;0)=TRUE,1,"")</f>
      </c>
      <c r="AA55" s="32">
        <f>IF(Y55="",0,(AA$4*(101+(1000*LOG(Y$4,10))-(1000*LOG(Y55,10)))))</f>
        <v>0</v>
      </c>
      <c r="AB55" s="126">
        <v>18</v>
      </c>
      <c r="AC55" s="55">
        <f>IF(AND(AC$1&lt;&gt;$F55,AB55&gt;0)=TRUE,1,"")</f>
      </c>
      <c r="AD55" s="56">
        <f>IF(AB55="",0,(AD$4*(101+(1000*LOG(AB$4,10))-(1000*LOG(AB55,10)))))</f>
        <v>377.20641193894926</v>
      </c>
      <c r="AF55" s="18">
        <f>IF(AND(AF$1&lt;&gt;$F55,AE55&gt;0)=TRUE,1,"")</f>
      </c>
      <c r="AG55" s="34">
        <f>IF(AE55="",0,(AG$4*(101+(1000*LOG(AE$4,10))-(1000*LOG(AE55,10)))))</f>
        <v>0</v>
      </c>
      <c r="AH55" s="59">
        <v>10</v>
      </c>
      <c r="AI55" s="55">
        <f>IF(AND(AI$1&lt;&gt;$F55,AH55&gt;0)=TRUE,1,"")</f>
        <v>1</v>
      </c>
      <c r="AJ55" s="56">
        <f>IF(AH55="",0,(AJ$4*(101+(1000*LOG(AH$4,10))-(1000*LOG(AH55,10)))))</f>
        <v>790.5986463028188</v>
      </c>
      <c r="AL55" s="18">
        <f>IF(AND(AL$1&lt;&gt;$F55,AK55&gt;0)=TRUE,1,"")</f>
      </c>
      <c r="AM55" s="34">
        <f>IF(AK55="",0,(AM$4*(101+(1000*LOG(AK$4,10))-(1000*LOG(AK55,10)))))</f>
        <v>0</v>
      </c>
      <c r="AO55" s="55">
        <f>IF(AND(AO$1&lt;&gt;$F55,AN55&gt;0)=TRUE,1,"")</f>
      </c>
      <c r="AP55" s="56">
        <f>IF(AN55="",0,(AP$4*(101+(1000*LOG(AN$4,10))-(1000*LOG(AN55,10)))))</f>
        <v>0</v>
      </c>
      <c r="AQ55" s="35"/>
      <c r="AR55" s="18">
        <f>IF(AND(AR$1&lt;&gt;$F55,AQ55&gt;0)=TRUE,1,"")</f>
      </c>
      <c r="AS55" s="32">
        <f>IF(AQ55="",0,(AS$4*(101+(1000*LOG(AQ$4,10))-(1000*LOG(AQ55,10)))))</f>
        <v>0</v>
      </c>
      <c r="AU55" s="55">
        <f>IF(AND(AU$1&lt;&gt;$F55,AT55&gt;0)=TRUE,1,"")</f>
      </c>
      <c r="AV55" s="56">
        <f>IF(AT55="",0,(AV$4*(101+(1000*LOG(AT$4,10))-(1000*LOG(AT55,10)))))</f>
        <v>0</v>
      </c>
      <c r="AW55" s="35"/>
      <c r="AX55" s="18">
        <f>IF(AND(AX$1&lt;&gt;$F55,AW55&gt;0)=TRUE,1,"")</f>
      </c>
      <c r="AY55" s="32">
        <f>IF(AW55="",0,(AY$4*(101+(1000*LOG(AW$4,10))-(1000*LOG(AW55,10)))))</f>
        <v>0</v>
      </c>
      <c r="BA55" s="55">
        <f>IF(AND(BA$1&lt;&gt;$F55,AZ55&gt;0)=TRUE,1,"")</f>
      </c>
      <c r="BB55" s="56">
        <f>IF(AZ55="",0,(BB$4*(101+(1000*LOG(AZ$4,10))-(1000*LOG(AZ55,10)))))</f>
        <v>0</v>
      </c>
      <c r="BC55" s="33">
        <f>L55+O55+R55+U55+X55+AA55+AD55+AG55+AJ55+AM55+AP55+AS55+AV55+AY55+BB55</f>
        <v>1167.8050582417682</v>
      </c>
      <c r="BD55" s="36">
        <f>BW55</f>
        <v>1167.8050582417682</v>
      </c>
      <c r="BE55" s="18" t="str">
        <f>IF(MAX(BA55,AX55,AU55,AR55,AO55,AL55,AI55,AF55,AC55,Z55,W55,T55,T55,Q55,N55,K55)&gt;0,"*","")</f>
        <v>*</v>
      </c>
      <c r="BF55" s="34">
        <f>IF(BE55="*",BD55*0.05,0)</f>
        <v>58.390252912088414</v>
      </c>
      <c r="BG55" s="37">
        <f>BD55+BF55</f>
        <v>1226.1953111538567</v>
      </c>
      <c r="BH55" s="30">
        <f>L55</f>
        <v>0</v>
      </c>
      <c r="BI55" s="30">
        <f>O55</f>
        <v>0</v>
      </c>
      <c r="BJ55" s="30">
        <f>R55</f>
        <v>0</v>
      </c>
      <c r="BK55" s="30">
        <f>U55</f>
        <v>0</v>
      </c>
      <c r="BL55" s="30">
        <f>X55</f>
        <v>0</v>
      </c>
      <c r="BM55" s="30">
        <f>AA55</f>
        <v>0</v>
      </c>
      <c r="BN55" s="30">
        <f>AD55</f>
        <v>377.20641193894926</v>
      </c>
      <c r="BO55" s="30">
        <f>AG55</f>
        <v>0</v>
      </c>
      <c r="BP55" s="30">
        <f>AJ55</f>
        <v>790.5986463028188</v>
      </c>
      <c r="BQ55" s="30">
        <f>AM55</f>
        <v>0</v>
      </c>
      <c r="BR55" s="30">
        <f>AP55</f>
        <v>0</v>
      </c>
      <c r="BS55" s="30">
        <f>AS55</f>
        <v>0</v>
      </c>
      <c r="BT55" s="30">
        <f>AV55</f>
        <v>0</v>
      </c>
      <c r="BU55" s="30">
        <f>AY55</f>
        <v>0</v>
      </c>
      <c r="BV55" s="30">
        <f>BB55</f>
        <v>0</v>
      </c>
      <c r="BW55" s="38">
        <f>(LARGE(BH55:BV55,1))+(LARGE(BH55:BV55,2))+(LARGE(BH55:BV55,3))+(LARGE(BH55:BV55,4))+(LARGE(BH55:BV55,5))</f>
        <v>1167.8050582417682</v>
      </c>
    </row>
    <row r="56" spans="1:75" ht="12.75" customHeight="1">
      <c r="A56" s="28">
        <v>48</v>
      </c>
      <c r="B56" s="29" t="s">
        <v>181</v>
      </c>
      <c r="C56" s="16" t="s">
        <v>180</v>
      </c>
      <c r="D56" s="120">
        <v>3</v>
      </c>
      <c r="E56" s="177" t="s">
        <v>35</v>
      </c>
      <c r="F56" s="31">
        <v>2</v>
      </c>
      <c r="G56" s="50" t="s">
        <v>290</v>
      </c>
      <c r="H56" s="17" t="s">
        <v>565</v>
      </c>
      <c r="I56" s="341">
        <f>BG56</f>
        <v>1223.3511005386988</v>
      </c>
      <c r="J56" s="251"/>
      <c r="L56" s="56">
        <f>IF(J56="",0,(L$4*(101+(1000*LOG(J$4,10))-(1000*LOG(J56,10)))))</f>
        <v>0</v>
      </c>
      <c r="M56" s="175"/>
      <c r="N56" s="18">
        <f>IF(AND(N$1&lt;&gt;$F56,M56&gt;0)=TRUE,1,"")</f>
      </c>
      <c r="O56" s="32">
        <f>IF(M56="",0,(O$4*(101+(1000*LOG(M$4,10))-(1000*LOG(M56,10)))))</f>
        <v>0</v>
      </c>
      <c r="Q56" s="55">
        <f>IF(AND(Q$1&lt;&gt;$F56,P56&gt;0)=TRUE,1,"")</f>
      </c>
      <c r="R56" s="56">
        <f>IF(P56="",0,(R$4*(101+(1000*LOG(P$4,10))-(1000*LOG(P56,10)))))</f>
        <v>0</v>
      </c>
      <c r="S56" s="175">
        <v>17</v>
      </c>
      <c r="T56" s="18">
        <f>IF(AND(T$1&lt;&gt;$F56,S56&gt;0)=TRUE,1,"")</f>
        <v>1</v>
      </c>
      <c r="U56" s="32">
        <f>IF(S56="",0,(U$4*(101+(1000*LOG(S$4,10))-(1000*LOG(S56,10)))))</f>
        <v>347.6723333413886</v>
      </c>
      <c r="W56" s="55">
        <f>IF(AND(W$1&lt;&gt;$F56,V56&gt;0)=TRUE,1,"")</f>
      </c>
      <c r="X56" s="56">
        <f>IF(V56="",0,(X$4*(101+(1000*LOG(V$4,10))-(1000*LOG(V56,10)))))</f>
        <v>0</v>
      </c>
      <c r="Z56" s="18">
        <f>IF(AND(Z$1&lt;&gt;$F56,Y56&gt;0)=TRUE,1,"")</f>
      </c>
      <c r="AA56" s="32">
        <f>IF(Y56="",0,(AA$4*(101+(1000*LOG(Y$4,10))-(1000*LOG(Y56,10)))))</f>
        <v>0</v>
      </c>
      <c r="AB56" s="126"/>
      <c r="AC56" s="55">
        <f>IF(AND(AC$1&lt;&gt;$F56,AB56&gt;0)=TRUE,1,"")</f>
      </c>
      <c r="AD56" s="56">
        <f>IF(AB56="",0,(AD$4*(101+(1000*LOG(AB$4,10))-(1000*LOG(AB56,10)))))</f>
        <v>0</v>
      </c>
      <c r="AE56" s="35">
        <v>8</v>
      </c>
      <c r="AF56" s="18">
        <f>IF(AND(AF$1&lt;&gt;$F56,AE56&gt;0)=TRUE,1,"")</f>
      </c>
      <c r="AG56" s="34">
        <f>IF(AE56="",0,(AG$4*(101+(1000*LOG(AE$4,10))-(1000*LOG(AE56,10)))))</f>
        <v>716.4239528859438</v>
      </c>
      <c r="AI56" s="55">
        <f>IF(AND(AI$1&lt;&gt;$F56,AH56&gt;0)=TRUE,1,"")</f>
      </c>
      <c r="AJ56" s="56">
        <f>IF(AH56="",0,(AJ$4*(101+(1000*LOG(AH$4,10))-(1000*LOG(AH56,10)))))</f>
        <v>0</v>
      </c>
      <c r="AL56" s="18">
        <f>IF(AND(AL$1&lt;&gt;$F56,AK56&gt;0)=TRUE,1,"")</f>
      </c>
      <c r="AM56" s="34">
        <f>IF(AK56="",0,(AM$4*(101+(1000*LOG(AK$4,10))-(1000*LOG(AK56,10)))))</f>
        <v>0</v>
      </c>
      <c r="AN56" s="59">
        <v>35</v>
      </c>
      <c r="AO56" s="55">
        <f>IF(AND(AO$1&lt;&gt;$F56,AN56&gt;0)=TRUE,1,"")</f>
        <v>1</v>
      </c>
      <c r="AP56" s="56">
        <f>IF(AN56="",0,(AP$4*(101+(1000*LOG(AN$4,10))-(1000*LOG(AN56,10)))))</f>
        <v>101</v>
      </c>
      <c r="AQ56" s="35"/>
      <c r="AR56" s="18">
        <f>IF(AND(AR$1&lt;&gt;$F56,AQ56&gt;0)=TRUE,1,"")</f>
      </c>
      <c r="AS56" s="32">
        <f>IF(AQ56="",0,(AS$4*(101+(1000*LOG(AQ$4,10))-(1000*LOG(AQ56,10)))))</f>
        <v>0</v>
      </c>
      <c r="AU56" s="55">
        <f>IF(AND(AU$1&lt;&gt;$F56,AT56&gt;0)=TRUE,1,"")</f>
      </c>
      <c r="AV56" s="56">
        <f>IF(AT56="",0,(AV$4*(101+(1000*LOG(AT$4,10))-(1000*LOG(AT56,10)))))</f>
        <v>0</v>
      </c>
      <c r="AW56" s="35"/>
      <c r="AX56" s="18">
        <f>IF(AND(AX$1&lt;&gt;$F56,AW56&gt;0)=TRUE,1,"")</f>
      </c>
      <c r="AY56" s="32">
        <f>IF(AW56="",0,(AY$4*(101+(1000*LOG(AW$4,10))-(1000*LOG(AW56,10)))))</f>
        <v>0</v>
      </c>
      <c r="BA56" s="55">
        <f>IF(AND(BA$1&lt;&gt;$F56,AZ56&gt;0)=TRUE,1,"")</f>
      </c>
      <c r="BB56" s="56">
        <f>IF(AZ56="",0,(BB$4*(101+(1000*LOG(AZ$4,10))-(1000*LOG(AZ56,10)))))</f>
        <v>0</v>
      </c>
      <c r="BC56" s="33">
        <f>L56+O56+R56+U56+X56+AA56+AD56+AG56+AJ56+AM56+AP56+AS56+AV56+AY56+BB56</f>
        <v>1165.0962862273323</v>
      </c>
      <c r="BD56" s="36">
        <f>BW56</f>
        <v>1165.0962862273323</v>
      </c>
      <c r="BE56" s="18" t="str">
        <f>IF(MAX(BA56,AX56,AU56,AR56,AO56,AL56,AI56,AF56,AC56,Z56,W56,T56,T56,Q56,N56,K56)&gt;0,"*","")</f>
        <v>*</v>
      </c>
      <c r="BF56" s="34">
        <f>IF(BE56="*",BD56*0.05,0)</f>
        <v>58.254814311366616</v>
      </c>
      <c r="BG56" s="37">
        <f>BD56+BF56</f>
        <v>1223.3511005386988</v>
      </c>
      <c r="BH56" s="30">
        <f>L56</f>
        <v>0</v>
      </c>
      <c r="BI56" s="30">
        <f>O56</f>
        <v>0</v>
      </c>
      <c r="BJ56" s="30">
        <f>R56</f>
        <v>0</v>
      </c>
      <c r="BK56" s="30">
        <f>U56</f>
        <v>347.6723333413886</v>
      </c>
      <c r="BL56" s="30">
        <f>X56</f>
        <v>0</v>
      </c>
      <c r="BM56" s="30">
        <f>AA56</f>
        <v>0</v>
      </c>
      <c r="BN56" s="30">
        <f>AD56</f>
        <v>0</v>
      </c>
      <c r="BO56" s="30">
        <f>AG56</f>
        <v>716.4239528859438</v>
      </c>
      <c r="BP56" s="30">
        <f>AJ56</f>
        <v>0</v>
      </c>
      <c r="BQ56" s="30">
        <f>AM56</f>
        <v>0</v>
      </c>
      <c r="BR56" s="30">
        <f>AP56</f>
        <v>101</v>
      </c>
      <c r="BS56" s="30">
        <f>AS56</f>
        <v>0</v>
      </c>
      <c r="BT56" s="30">
        <f>AV56</f>
        <v>0</v>
      </c>
      <c r="BU56" s="30">
        <f>AY56</f>
        <v>0</v>
      </c>
      <c r="BV56" s="30">
        <f>BB56</f>
        <v>0</v>
      </c>
      <c r="BW56" s="38">
        <f>(LARGE(BH56:BV56,1))+(LARGE(BH56:BV56,2))+(LARGE(BH56:BV56,3))+(LARGE(BH56:BV56,4))+(LARGE(BH56:BV56,5))</f>
        <v>1165.0962862273323</v>
      </c>
    </row>
    <row r="57" spans="1:80" ht="12.75" customHeight="1">
      <c r="A57" s="28">
        <v>49</v>
      </c>
      <c r="B57" s="29" t="s">
        <v>320</v>
      </c>
      <c r="C57" s="16" t="s">
        <v>49</v>
      </c>
      <c r="D57" s="120">
        <v>2</v>
      </c>
      <c r="E57" s="177" t="s">
        <v>158</v>
      </c>
      <c r="F57" s="31">
        <v>2</v>
      </c>
      <c r="G57" s="50" t="s">
        <v>290</v>
      </c>
      <c r="H57" s="17" t="s">
        <v>565</v>
      </c>
      <c r="I57" s="341">
        <f>BG57</f>
        <v>1202.7748342499613</v>
      </c>
      <c r="J57" s="251"/>
      <c r="L57" s="56">
        <f>IF(J57="",0,(L$4*(101+(1000*LOG(J$4,10))-(1000*LOG(J57,10)))))</f>
        <v>0</v>
      </c>
      <c r="M57" s="175"/>
      <c r="N57" s="18">
        <f>IF(AND(N$1&lt;&gt;$F57,M57&gt;0)=TRUE,1,"")</f>
      </c>
      <c r="O57" s="32">
        <f>IF(M57="",0,(O$4*(101+(1000*LOG(M$4,10))-(1000*LOG(M57,10)))))</f>
        <v>0</v>
      </c>
      <c r="Q57" s="55">
        <f>IF(AND(Q$1&lt;&gt;$F57,P57&gt;0)=TRUE,1,"")</f>
      </c>
      <c r="R57" s="56">
        <f>IF(P57="",0,(R$4*(101+(1000*LOG(P$4,10))-(1000*LOG(P57,10)))))</f>
        <v>0</v>
      </c>
      <c r="S57" s="175"/>
      <c r="T57" s="18">
        <f>IF(AND(T$1&lt;&gt;$F57,S57&gt;0)=TRUE,1,"")</f>
      </c>
      <c r="U57" s="32">
        <f>IF(S57="",0,(U$4*(101+(1000*LOG(S$4,10))-(1000*LOG(S57,10)))))</f>
        <v>0</v>
      </c>
      <c r="W57" s="55">
        <f>IF(AND(W$1&lt;&gt;$F57,V57&gt;0)=TRUE,1,"")</f>
      </c>
      <c r="X57" s="56">
        <f>IF(V57="",0,(X$4*(101+(1000*LOG(V$4,10))-(1000*LOG(V57,10)))))</f>
        <v>0</v>
      </c>
      <c r="Z57" s="18">
        <f>IF(AND(Z$1&lt;&gt;$F57,Y57&gt;0)=TRUE,1,"")</f>
      </c>
      <c r="AA57" s="32">
        <f>IF(Y57="",0,(AA$4*(101+(1000*LOG(Y$4,10))-(1000*LOG(Y57,10)))))</f>
        <v>0</v>
      </c>
      <c r="AB57" s="126">
        <v>8</v>
      </c>
      <c r="AC57" s="55">
        <f>IF(AND(AC$1&lt;&gt;$F57,AB57&gt;0)=TRUE,1,"")</f>
      </c>
      <c r="AD57" s="56">
        <f>IF(AB57="",0,(AD$4*(101+(1000*LOG(AB$4,10))-(1000*LOG(AB57,10)))))</f>
        <v>729.3889300503116</v>
      </c>
      <c r="AE57" s="35">
        <v>14</v>
      </c>
      <c r="AF57" s="18">
        <f>IF(AND(AF$1&lt;&gt;$F57,AE57&gt;0)=TRUE,1,"")</f>
      </c>
      <c r="AG57" s="34">
        <f>IF(AE57="",0,(AG$4*(101+(1000*LOG(AE$4,10))-(1000*LOG(AE57,10)))))</f>
        <v>473.38590419964953</v>
      </c>
      <c r="AI57" s="55">
        <f>IF(AND(AI$1&lt;&gt;$F57,AH57&gt;0)=TRUE,1,"")</f>
      </c>
      <c r="AJ57" s="56">
        <f>IF(AH57="",0,(AJ$4*(101+(1000*LOG(AH$4,10))-(1000*LOG(AH57,10)))))</f>
        <v>0</v>
      </c>
      <c r="AL57" s="18">
        <f>IF(AND(AL$1&lt;&gt;$F57,AK57&gt;0)=TRUE,1,"")</f>
      </c>
      <c r="AM57" s="34">
        <f>IF(AK57="",0,(AM$4*(101+(1000*LOG(AK$4,10))-(1000*LOG(AK57,10)))))</f>
        <v>0</v>
      </c>
      <c r="AO57" s="55">
        <f>IF(AND(AO$1&lt;&gt;$F57,AN57&gt;0)=TRUE,1,"")</f>
      </c>
      <c r="AP57" s="56">
        <f>IF(AN57="",0,(AP$4*(101+(1000*LOG(AN$4,10))-(1000*LOG(AN57,10)))))</f>
        <v>0</v>
      </c>
      <c r="AQ57" s="35"/>
      <c r="AR57" s="18">
        <f>IF(AND(AR$1&lt;&gt;$F57,AQ57&gt;0)=TRUE,1,"")</f>
      </c>
      <c r="AS57" s="32">
        <f>IF(AQ57="",0,(AS$4*(101+(1000*LOG(AQ$4,10))-(1000*LOG(AQ57,10)))))</f>
        <v>0</v>
      </c>
      <c r="AU57" s="55">
        <f>IF(AND(AU$1&lt;&gt;$F57,AT57&gt;0)=TRUE,1,"")</f>
      </c>
      <c r="AV57" s="56">
        <f>IF(AT57="",0,(AV$4*(101+(1000*LOG(AT$4,10))-(1000*LOG(AT57,10)))))</f>
        <v>0</v>
      </c>
      <c r="AW57" s="35"/>
      <c r="AX57" s="18">
        <f>IF(AND(AX$1&lt;&gt;$F57,AW57&gt;0)=TRUE,1,"")</f>
      </c>
      <c r="AY57" s="32">
        <f>IF(AW57="",0,(AY$4*(101+(1000*LOG(AW$4,10))-(1000*LOG(AW57,10)))))</f>
        <v>0</v>
      </c>
      <c r="BA57" s="55">
        <f>IF(AND(BA$1&lt;&gt;$F57,AZ57&gt;0)=TRUE,1,"")</f>
      </c>
      <c r="BB57" s="56">
        <f>IF(AZ57="",0,(BB$4*(101+(1000*LOG(AZ$4,10))-(1000*LOG(AZ57,10)))))</f>
        <v>0</v>
      </c>
      <c r="BC57" s="33">
        <f>L57+O57+R57+U57+X57+AA57+AD57+AG57+AJ57+AM57+AP57+AS57+AV57+AY57+BB57</f>
        <v>1202.7748342499613</v>
      </c>
      <c r="BD57" s="36">
        <f>BW57</f>
        <v>1202.7748342499613</v>
      </c>
      <c r="BE57" s="18">
        <f>IF(MAX(BA57,AX57,AU57,AR57,AO57,AL57,AI57,AF57,AC57,Z57,W57,T57,T57,Q57,N57,K57)&gt;0,"*","")</f>
      </c>
      <c r="BF57" s="34">
        <f>IF(BE57="*",BD57*0.05,0)</f>
        <v>0</v>
      </c>
      <c r="BG57" s="37">
        <f>BD57+BF57</f>
        <v>1202.7748342499613</v>
      </c>
      <c r="BH57" s="30">
        <f>L57</f>
        <v>0</v>
      </c>
      <c r="BI57" s="30">
        <f>O57</f>
        <v>0</v>
      </c>
      <c r="BJ57" s="30">
        <f>R57</f>
        <v>0</v>
      </c>
      <c r="BK57" s="30">
        <f>U57</f>
        <v>0</v>
      </c>
      <c r="BL57" s="30">
        <f>X57</f>
        <v>0</v>
      </c>
      <c r="BM57" s="30">
        <f>AA57</f>
        <v>0</v>
      </c>
      <c r="BN57" s="30">
        <f>AD57</f>
        <v>729.3889300503116</v>
      </c>
      <c r="BO57" s="30">
        <f>AG57</f>
        <v>473.38590419964953</v>
      </c>
      <c r="BP57" s="30">
        <f>AJ57</f>
        <v>0</v>
      </c>
      <c r="BQ57" s="30">
        <f>AM57</f>
        <v>0</v>
      </c>
      <c r="BR57" s="30">
        <f>AP57</f>
        <v>0</v>
      </c>
      <c r="BS57" s="30">
        <f>AS57</f>
        <v>0</v>
      </c>
      <c r="BT57" s="30">
        <f>AV57</f>
        <v>0</v>
      </c>
      <c r="BU57" s="30">
        <f>AY57</f>
        <v>0</v>
      </c>
      <c r="BV57" s="30">
        <f>BB57</f>
        <v>0</v>
      </c>
      <c r="BW57" s="38">
        <f>(LARGE(BH57:BV57,1))+(LARGE(BH57:BV57,2))+(LARGE(BH57:BV57,3))+(LARGE(BH57:BV57,4))+(LARGE(BH57:BV57,5))</f>
        <v>1202.7748342499613</v>
      </c>
      <c r="CB57" s="35">
        <f>IF(ISNUMBER(CA57),CA57-#REF!,"")</f>
      </c>
    </row>
    <row r="58" spans="1:75" ht="12.75" customHeight="1">
      <c r="A58" s="28">
        <v>50</v>
      </c>
      <c r="B58" s="29" t="s">
        <v>82</v>
      </c>
      <c r="C58" s="16" t="s">
        <v>15</v>
      </c>
      <c r="D58" s="120">
        <v>6</v>
      </c>
      <c r="E58" s="177" t="s">
        <v>46</v>
      </c>
      <c r="F58" s="31">
        <v>1</v>
      </c>
      <c r="G58" s="50" t="s">
        <v>291</v>
      </c>
      <c r="H58" s="17" t="s">
        <v>565</v>
      </c>
      <c r="I58" s="341">
        <f>BG58</f>
        <v>1178.5781120704473</v>
      </c>
      <c r="J58" s="251"/>
      <c r="L58" s="56">
        <f>IF(J58="",0,(L$4*(101+(1000*LOG(J$4,10))-(1000*LOG(J58,10)))))</f>
        <v>0</v>
      </c>
      <c r="M58" s="175"/>
      <c r="N58" s="18">
        <f>IF(AND(N$1&lt;&gt;$F58,M58&gt;0)=TRUE,1,"")</f>
      </c>
      <c r="O58" s="32">
        <f>IF(M58="",0,(O$4*(101+(1000*LOG(M$4,10))-(1000*LOG(M58,10)))))</f>
        <v>0</v>
      </c>
      <c r="Q58" s="55">
        <f>IF(AND(Q$1&lt;&gt;$F58,P58&gt;0)=TRUE,1,"")</f>
      </c>
      <c r="R58" s="56">
        <f>IF(P58="",0,(R$4*(101+(1000*LOG(P$4,10))-(1000*LOG(P58,10)))))</f>
        <v>0</v>
      </c>
      <c r="S58" s="175">
        <v>20</v>
      </c>
      <c r="T58" s="18">
        <f>IF(AND(T$1&lt;&gt;$F58,S58&gt;0)=TRUE,1,"")</f>
        <v>1</v>
      </c>
      <c r="U58" s="32">
        <f>IF(S58="",0,(U$4*(101+(1000*LOG(S$4,10))-(1000*LOG(S58,10)))))</f>
        <v>277.09125905568135</v>
      </c>
      <c r="V58" s="168">
        <v>33</v>
      </c>
      <c r="W58" s="55">
        <f>IF(AND(W$1&lt;&gt;$F58,V58&gt;0)=TRUE,1,"")</f>
        <v>1</v>
      </c>
      <c r="X58" s="56">
        <f>IF(V58="",0,(X$4*(101+(1000*LOG(V$4,10))-(1000*LOG(V58,10)))))</f>
        <v>101</v>
      </c>
      <c r="Y58" s="202">
        <v>36</v>
      </c>
      <c r="Z58" s="18">
        <f>IF(AND(Z$1&lt;&gt;$F58,Y58&gt;0)=TRUE,1,"")</f>
      </c>
      <c r="AA58" s="32">
        <f>IF(Y58="",0,(AA$4*(101+(1000*LOG(Y$4,10))-(1000*LOG(Y58,10)))))</f>
        <v>155.60136981190368</v>
      </c>
      <c r="AB58" s="126"/>
      <c r="AC58" s="55">
        <f>IF(AND(AC$1&lt;&gt;$F58,AB58&gt;0)=TRUE,1,"")</f>
      </c>
      <c r="AD58" s="56">
        <f>IF(AB58="",0,(AD$4*(101+(1000*LOG(AB$4,10))-(1000*LOG(AB58,10)))))</f>
        <v>0</v>
      </c>
      <c r="AE58" s="35">
        <v>24</v>
      </c>
      <c r="AF58" s="18">
        <f>IF(AND(AF$1&lt;&gt;$F58,AE58&gt;0)=TRUE,1,"")</f>
        <v>1</v>
      </c>
      <c r="AG58" s="34">
        <f>IF(AE58="",0,(AG$4*(101+(1000*LOG(AE$4,10))-(1000*LOG(AE58,10)))))</f>
        <v>239.3026981662813</v>
      </c>
      <c r="AI58" s="55">
        <f>IF(AND(AI$1&lt;&gt;$F58,AH58&gt;0)=TRUE,1,"")</f>
      </c>
      <c r="AJ58" s="56">
        <f>IF(AH58="",0,(AJ$4*(101+(1000*LOG(AH$4,10))-(1000*LOG(AH58,10)))))</f>
        <v>0</v>
      </c>
      <c r="AK58" s="35">
        <v>47</v>
      </c>
      <c r="AL58" s="18">
        <f>IF(AND(AL$1&lt;&gt;$F58,AK58&gt;0)=TRUE,1,"")</f>
      </c>
      <c r="AM58" s="34">
        <f>IF(AK58="",0,(AM$4*(101+(1000*LOG(AK$4,10))-(1000*LOG(AK58,10)))))</f>
        <v>267.789971343812</v>
      </c>
      <c r="AN58" s="59">
        <v>29</v>
      </c>
      <c r="AO58" s="55">
        <f>IF(AND(AO$1&lt;&gt;$F58,AN58&gt;0)=TRUE,1,"")</f>
        <v>1</v>
      </c>
      <c r="AP58" s="56">
        <f>IF(AN58="",0,(AP$4*(101+(1000*LOG(AN$4,10))-(1000*LOG(AN58,10)))))</f>
        <v>182.6700464513192</v>
      </c>
      <c r="AQ58" s="35"/>
      <c r="AR58" s="18">
        <f>IF(AND(AR$1&lt;&gt;$F58,AQ58&gt;0)=TRUE,1,"")</f>
      </c>
      <c r="AS58" s="32">
        <f>IF(AQ58="",0,(AS$4*(101+(1000*LOG(AQ$4,10))-(1000*LOG(AQ58,10)))))</f>
        <v>0</v>
      </c>
      <c r="AU58" s="55">
        <f>IF(AND(AU$1&lt;&gt;$F58,AT58&gt;0)=TRUE,1,"")</f>
      </c>
      <c r="AV58" s="56">
        <f>IF(AT58="",0,(AV$4*(101+(1000*LOG(AT$4,10))-(1000*LOG(AT58,10)))))</f>
        <v>0</v>
      </c>
      <c r="AW58" s="35"/>
      <c r="AX58" s="18">
        <f>IF(AND(AX$1&lt;&gt;$F58,AW58&gt;0)=TRUE,1,"")</f>
      </c>
      <c r="AY58" s="32">
        <f>IF(AW58="",0,(AY$4*(101+(1000*LOG(AW$4,10))-(1000*LOG(AW58,10)))))</f>
        <v>0</v>
      </c>
      <c r="BA58" s="55">
        <f>IF(AND(BA$1&lt;&gt;$F58,AZ58&gt;0)=TRUE,1,"")</f>
      </c>
      <c r="BB58" s="56">
        <f>IF(AZ58="",0,(BB$4*(101+(1000*LOG(AZ$4,10))-(1000*LOG(AZ58,10)))))</f>
        <v>0</v>
      </c>
      <c r="BC58" s="33">
        <f>L58+O58+R58+U58+X58+AA58+AD58+AG58+AJ58+AM58+AP58+AS58+AV58+AY58+BB58</f>
        <v>1223.4553448289976</v>
      </c>
      <c r="BD58" s="36">
        <f>BW58</f>
        <v>1122.4553448289976</v>
      </c>
      <c r="BE58" s="18" t="str">
        <f>IF(MAX(BA58,AX58,AU58,AR58,AO58,AL58,AI58,AF58,AC58,Z58,W58,T58,T58,Q58,N58,K58)&gt;0,"*","")</f>
        <v>*</v>
      </c>
      <c r="BF58" s="34">
        <f>IF(BE58="*",BD58*0.05,0)</f>
        <v>56.12276724144988</v>
      </c>
      <c r="BG58" s="37">
        <f>BD58+BF58</f>
        <v>1178.5781120704473</v>
      </c>
      <c r="BH58" s="30">
        <f>L58</f>
        <v>0</v>
      </c>
      <c r="BI58" s="30">
        <f>O58</f>
        <v>0</v>
      </c>
      <c r="BJ58" s="30">
        <f>R58</f>
        <v>0</v>
      </c>
      <c r="BK58" s="30">
        <f>U58</f>
        <v>277.09125905568135</v>
      </c>
      <c r="BL58" s="30">
        <f>X58</f>
        <v>101</v>
      </c>
      <c r="BM58" s="30">
        <f>AA58</f>
        <v>155.60136981190368</v>
      </c>
      <c r="BN58" s="30">
        <f>AD58</f>
        <v>0</v>
      </c>
      <c r="BO58" s="30">
        <f>AG58</f>
        <v>239.3026981662813</v>
      </c>
      <c r="BP58" s="30">
        <f>AJ58</f>
        <v>0</v>
      </c>
      <c r="BQ58" s="30">
        <f>AM58</f>
        <v>267.789971343812</v>
      </c>
      <c r="BR58" s="30">
        <f>AP58</f>
        <v>182.6700464513192</v>
      </c>
      <c r="BS58" s="30">
        <f>AS58</f>
        <v>0</v>
      </c>
      <c r="BT58" s="30">
        <f>AV58</f>
        <v>0</v>
      </c>
      <c r="BU58" s="30">
        <f>AY58</f>
        <v>0</v>
      </c>
      <c r="BV58" s="30">
        <f>BB58</f>
        <v>0</v>
      </c>
      <c r="BW58" s="38">
        <f>(LARGE(BH58:BV58,1))+(LARGE(BH58:BV58,2))+(LARGE(BH58:BV58,3))+(LARGE(BH58:BV58,4))+(LARGE(BH58:BV58,5))</f>
        <v>1122.4553448289976</v>
      </c>
    </row>
    <row r="59" spans="1:75" ht="12.75" customHeight="1">
      <c r="A59" s="28">
        <v>51</v>
      </c>
      <c r="B59" s="29" t="s">
        <v>190</v>
      </c>
      <c r="C59" s="16" t="s">
        <v>189</v>
      </c>
      <c r="D59" s="120">
        <v>3</v>
      </c>
      <c r="E59" s="177" t="s">
        <v>158</v>
      </c>
      <c r="F59" s="31">
        <v>2</v>
      </c>
      <c r="G59" s="50" t="s">
        <v>291</v>
      </c>
      <c r="H59" s="17" t="s">
        <v>565</v>
      </c>
      <c r="I59" s="341">
        <f>BG59</f>
        <v>1137.8222690114408</v>
      </c>
      <c r="J59" s="251"/>
      <c r="L59" s="56">
        <f>IF(J59="",0,(L$4*(101+(1000*LOG(J$4,10))-(1000*LOG(J59,10)))))</f>
        <v>0</v>
      </c>
      <c r="M59" s="175"/>
      <c r="N59" s="18">
        <f>IF(AND(N$1&lt;&gt;$F59,M59&gt;0)=TRUE,1,"")</f>
      </c>
      <c r="O59" s="32">
        <f>IF(M59="",0,(O$4*(101+(1000*LOG(M$4,10))-(1000*LOG(M59,10)))))</f>
        <v>0</v>
      </c>
      <c r="Q59" s="55">
        <f>IF(AND(Q$1&lt;&gt;$F59,P59&gt;0)=TRUE,1,"")</f>
      </c>
      <c r="R59" s="56">
        <f>IF(P59="",0,(R$4*(101+(1000*LOG(P$4,10))-(1000*LOG(P59,10)))))</f>
        <v>0</v>
      </c>
      <c r="S59" s="175"/>
      <c r="T59" s="18">
        <f>IF(AND(T$1&lt;&gt;$F59,S59&gt;0)=TRUE,1,"")</f>
      </c>
      <c r="U59" s="32">
        <f>IF(S59="",0,(U$4*(101+(1000*LOG(S$4,10))-(1000*LOG(S59,10)))))</f>
        <v>0</v>
      </c>
      <c r="W59" s="55">
        <f>IF(AND(W$1&lt;&gt;$F59,V59&gt;0)=TRUE,1,"")</f>
      </c>
      <c r="X59" s="56">
        <f>IF(V59="",0,(X$4*(101+(1000*LOG(V$4,10))-(1000*LOG(V59,10)))))</f>
        <v>0</v>
      </c>
      <c r="Y59" s="202">
        <v>24</v>
      </c>
      <c r="Z59" s="18">
        <f>IF(AND(Z$1&lt;&gt;$F59,Y59&gt;0)=TRUE,1,"")</f>
        <v>1</v>
      </c>
      <c r="AA59" s="32">
        <f>IF(Y59="",0,(AA$4*(101+(1000*LOG(Y$4,10))-(1000*LOG(Y59,10)))))</f>
        <v>375.7154436315051</v>
      </c>
      <c r="AB59" s="126">
        <v>14</v>
      </c>
      <c r="AC59" s="55">
        <f>IF(AND(AC$1&lt;&gt;$F59,AB59&gt;0)=TRUE,1,"")</f>
      </c>
      <c r="AD59" s="56">
        <f>IF(AB59="",0,(AD$4*(101+(1000*LOG(AB$4,10))-(1000*LOG(AB59,10)))))</f>
        <v>486.35088136401737</v>
      </c>
      <c r="AE59" s="35">
        <v>25</v>
      </c>
      <c r="AF59" s="18">
        <f>IF(AND(AF$1&lt;&gt;$F59,AE59&gt;0)=TRUE,1,"")</f>
      </c>
      <c r="AG59" s="34">
        <f>IF(AE59="",0,(AG$4*(101+(1000*LOG(AE$4,10))-(1000*LOG(AE59,10)))))</f>
        <v>221.5739312058497</v>
      </c>
      <c r="AI59" s="55">
        <f>IF(AND(AI$1&lt;&gt;$F59,AH59&gt;0)=TRUE,1,"")</f>
      </c>
      <c r="AJ59" s="56">
        <f>IF(AH59="",0,(AJ$4*(101+(1000*LOG(AH$4,10))-(1000*LOG(AH59,10)))))</f>
        <v>0</v>
      </c>
      <c r="AL59" s="18">
        <f>IF(AND(AL$1&lt;&gt;$F59,AK59&gt;0)=TRUE,1,"")</f>
      </c>
      <c r="AM59" s="34">
        <f>IF(AK59="",0,(AM$4*(101+(1000*LOG(AK$4,10))-(1000*LOG(AK59,10)))))</f>
        <v>0</v>
      </c>
      <c r="AO59" s="55">
        <f>IF(AND(AO$1&lt;&gt;$F59,AN59&gt;0)=TRUE,1,"")</f>
      </c>
      <c r="AP59" s="56">
        <f>IF(AN59="",0,(AP$4*(101+(1000*LOG(AN$4,10))-(1000*LOG(AN59,10)))))</f>
        <v>0</v>
      </c>
      <c r="AQ59" s="35"/>
      <c r="AR59" s="18">
        <f>IF(AND(AR$1&lt;&gt;$F59,AQ59&gt;0)=TRUE,1,"")</f>
      </c>
      <c r="AS59" s="32">
        <f>IF(AQ59="",0,(AS$4*(101+(1000*LOG(AQ$4,10))-(1000*LOG(AQ59,10)))))</f>
        <v>0</v>
      </c>
      <c r="AU59" s="55">
        <f>IF(AND(AU$1&lt;&gt;$F59,AT59&gt;0)=TRUE,1,"")</f>
      </c>
      <c r="AV59" s="56">
        <f>IF(AT59="",0,(AV$4*(101+(1000*LOG(AT$4,10))-(1000*LOG(AT59,10)))))</f>
        <v>0</v>
      </c>
      <c r="AW59" s="35"/>
      <c r="AX59" s="18">
        <f>IF(AND(AX$1&lt;&gt;$F59,AW59&gt;0)=TRUE,1,"")</f>
      </c>
      <c r="AY59" s="32">
        <f>IF(AW59="",0,(AY$4*(101+(1000*LOG(AW$4,10))-(1000*LOG(AW59,10)))))</f>
        <v>0</v>
      </c>
      <c r="BA59" s="55">
        <f>IF(AND(BA$1&lt;&gt;$F59,AZ59&gt;0)=TRUE,1,"")</f>
      </c>
      <c r="BB59" s="56">
        <f>IF(AZ59="",0,(BB$4*(101+(1000*LOG(AZ$4,10))-(1000*LOG(AZ59,10)))))</f>
        <v>0</v>
      </c>
      <c r="BC59" s="33">
        <f>L59+O59+R59+U59+X59+AA59+AD59+AG59+AJ59+AM59+AP59+AS59+AV59+AY59+BB59</f>
        <v>1083.6402562013723</v>
      </c>
      <c r="BD59" s="36">
        <f>BW59</f>
        <v>1083.6402562013723</v>
      </c>
      <c r="BE59" s="18" t="str">
        <f>IF(MAX(BA59,AX59,AU59,AR59,AO59,AL59,AI59,AF59,AC59,Z59,W59,T59,T59,Q59,N59,K59)&gt;0,"*","")</f>
        <v>*</v>
      </c>
      <c r="BF59" s="34">
        <f>IF(BE59="*",BD59*0.05,0)</f>
        <v>54.18201281006861</v>
      </c>
      <c r="BG59" s="37">
        <f>BD59+BF59</f>
        <v>1137.8222690114408</v>
      </c>
      <c r="BH59" s="30">
        <f>L59</f>
        <v>0</v>
      </c>
      <c r="BI59" s="30">
        <f>O59</f>
        <v>0</v>
      </c>
      <c r="BJ59" s="30">
        <f>R59</f>
        <v>0</v>
      </c>
      <c r="BK59" s="30">
        <f>U59</f>
        <v>0</v>
      </c>
      <c r="BL59" s="30">
        <f>X59</f>
        <v>0</v>
      </c>
      <c r="BM59" s="30">
        <f>AA59</f>
        <v>375.7154436315051</v>
      </c>
      <c r="BN59" s="30">
        <f>AD59</f>
        <v>486.35088136401737</v>
      </c>
      <c r="BO59" s="30">
        <f>AG59</f>
        <v>221.5739312058497</v>
      </c>
      <c r="BP59" s="30">
        <f>AJ59</f>
        <v>0</v>
      </c>
      <c r="BQ59" s="30">
        <f>AM59</f>
        <v>0</v>
      </c>
      <c r="BR59" s="30">
        <f>AP59</f>
        <v>0</v>
      </c>
      <c r="BS59" s="30">
        <f>AS59</f>
        <v>0</v>
      </c>
      <c r="BT59" s="30">
        <f>AV59</f>
        <v>0</v>
      </c>
      <c r="BU59" s="30">
        <f>AY59</f>
        <v>0</v>
      </c>
      <c r="BV59" s="30">
        <f>BB59</f>
        <v>0</v>
      </c>
      <c r="BW59" s="38">
        <f>(LARGE(BH59:BV59,1))+(LARGE(BH59:BV59,2))+(LARGE(BH59:BV59,3))+(LARGE(BH59:BV59,4))+(LARGE(BH59:BV59,5))</f>
        <v>1083.6402562013723</v>
      </c>
    </row>
    <row r="60" spans="1:75" ht="12.75" customHeight="1">
      <c r="A60" s="28">
        <v>52</v>
      </c>
      <c r="B60" s="29" t="s">
        <v>12</v>
      </c>
      <c r="C60" s="16" t="s">
        <v>28</v>
      </c>
      <c r="D60" s="120">
        <v>5</v>
      </c>
      <c r="E60" s="177" t="s">
        <v>35</v>
      </c>
      <c r="F60" s="31">
        <v>2</v>
      </c>
      <c r="G60" s="50" t="s">
        <v>290</v>
      </c>
      <c r="H60" s="17" t="s">
        <v>565</v>
      </c>
      <c r="I60" s="341">
        <f>BG60</f>
        <v>1130.1099746638015</v>
      </c>
      <c r="J60" s="251">
        <v>16</v>
      </c>
      <c r="K60" s="55">
        <f>IF(AND(K$1&lt;&gt;$F60,J60&gt;0)=TRUE,1,"")</f>
      </c>
      <c r="L60" s="56">
        <f>IF(J60="",0,(L$4*(101+(1000*LOG(J$4,10))-(1000*LOG(J60,10)))))</f>
        <v>239.30269816628152</v>
      </c>
      <c r="M60" s="175"/>
      <c r="N60" s="18">
        <f>IF(AND(N$1&lt;&gt;$F60,M60&gt;0)=TRUE,1,"")</f>
      </c>
      <c r="O60" s="32">
        <f>IF(M60="",0,(O$4*(101+(1000*LOG(M$4,10))-(1000*LOG(M60,10)))))</f>
        <v>0</v>
      </c>
      <c r="P60" s="168">
        <v>14</v>
      </c>
      <c r="Q60" s="55">
        <f>IF(AND(Q$1&lt;&gt;$F60,P60&gt;0)=TRUE,1,"")</f>
      </c>
      <c r="R60" s="56">
        <f>IF(P60="",0,(R$4*(101+(1000*LOG(P$4,10))-(1000*LOG(P60,10)))))</f>
        <v>277.09125905568135</v>
      </c>
      <c r="S60" s="175">
        <v>23</v>
      </c>
      <c r="T60" s="18">
        <f>IF(AND(T$1&lt;&gt;$F60,S60&gt;0)=TRUE,1,"")</f>
        <v>1</v>
      </c>
      <c r="U60" s="32">
        <f>IF(S60="",0,(U$4*(101+(1000*LOG(S$4,10))-(1000*LOG(S60,10)))))</f>
        <v>216.39341870206954</v>
      </c>
      <c r="W60" s="55">
        <f>IF(AND(W$1&lt;&gt;$F60,V60&gt;0)=TRUE,1,"")</f>
      </c>
      <c r="X60" s="56">
        <f>IF(V60="",0,(X$4*(101+(1000*LOG(V$4,10))-(1000*LOG(V60,10)))))</f>
        <v>0</v>
      </c>
      <c r="Z60" s="18">
        <f>IF(AND(Z$1&lt;&gt;$F60,Y60&gt;0)=TRUE,1,"")</f>
      </c>
      <c r="AA60" s="32">
        <f>IF(Y60="",0,(AA$4*(101+(1000*LOG(Y$4,10))-(1000*LOG(Y60,10)))))</f>
        <v>0</v>
      </c>
      <c r="AB60" s="126">
        <v>30</v>
      </c>
      <c r="AC60" s="55">
        <f>IF(AND(AC$1&lt;&gt;$F60,AB60&gt;0)=TRUE,1,"")</f>
      </c>
      <c r="AD60" s="56">
        <f>IF(AB60="",0,(AD$4*(101+(1000*LOG(AB$4,10))-(1000*LOG(AB60,10)))))</f>
        <v>155.35766232259266</v>
      </c>
      <c r="AE60" s="35">
        <v>27</v>
      </c>
      <c r="AF60" s="18">
        <f>IF(AND(AF$1&lt;&gt;$F60,AE60&gt;0)=TRUE,1,"")</f>
      </c>
      <c r="AG60" s="34">
        <f>IF(AE60="",0,(AG$4*(101+(1000*LOG(AE$4,10))-(1000*LOG(AE60,10)))))</f>
        <v>188.15017571890007</v>
      </c>
      <c r="AI60" s="55">
        <f>IF(AND(AI$1&lt;&gt;$F60,AH60&gt;0)=TRUE,1,"")</f>
      </c>
      <c r="AJ60" s="56">
        <f>IF(AH60="",0,(AJ$4*(101+(1000*LOG(AH$4,10))-(1000*LOG(AH60,10)))))</f>
        <v>0</v>
      </c>
      <c r="AL60" s="18">
        <f>IF(AND(AL$1&lt;&gt;$F60,AK60&gt;0)=TRUE,1,"")</f>
      </c>
      <c r="AM60" s="34">
        <f>IF(AK60="",0,(AM$4*(101+(1000*LOG(AK$4,10))-(1000*LOG(AK60,10)))))</f>
        <v>0</v>
      </c>
      <c r="AO60" s="55">
        <f>IF(AND(AO$1&lt;&gt;$F60,AN60&gt;0)=TRUE,1,"")</f>
      </c>
      <c r="AP60" s="56">
        <f>IF(AN60="",0,(AP$4*(101+(1000*LOG(AN$4,10))-(1000*LOG(AN60,10)))))</f>
        <v>0</v>
      </c>
      <c r="AQ60" s="35"/>
      <c r="AR60" s="18">
        <f>IF(AND(AR$1&lt;&gt;$F60,AQ60&gt;0)=TRUE,1,"")</f>
      </c>
      <c r="AS60" s="32">
        <f>IF(AQ60="",0,(AS$4*(101+(1000*LOG(AQ$4,10))-(1000*LOG(AQ60,10)))))</f>
        <v>0</v>
      </c>
      <c r="AU60" s="55">
        <f>IF(AND(AU$1&lt;&gt;$F60,AT60&gt;0)=TRUE,1,"")</f>
      </c>
      <c r="AV60" s="56">
        <f>IF(AT60="",0,(AV$4*(101+(1000*LOG(AT$4,10))-(1000*LOG(AT60,10)))))</f>
        <v>0</v>
      </c>
      <c r="AW60" s="35"/>
      <c r="AX60" s="18">
        <f>IF(AND(AX$1&lt;&gt;$F60,AW60&gt;0)=TRUE,1,"")</f>
      </c>
      <c r="AY60" s="32">
        <f>IF(AW60="",0,(AY$4*(101+(1000*LOG(AW$4,10))-(1000*LOG(AW60,10)))))</f>
        <v>0</v>
      </c>
      <c r="BA60" s="55">
        <f>IF(AND(BA$1&lt;&gt;$F60,AZ60&gt;0)=TRUE,1,"")</f>
      </c>
      <c r="BB60" s="56">
        <f>IF(AZ60="",0,(BB$4*(101+(1000*LOG(AZ$4,10))-(1000*LOG(AZ60,10)))))</f>
        <v>0</v>
      </c>
      <c r="BC60" s="33">
        <f>L60+O60+R60+U60+X60+AA60+AD60+AG60+AJ60+AM60+AP60+AS60+AV60+AY60+BB60</f>
        <v>1076.2952139655251</v>
      </c>
      <c r="BD60" s="36">
        <f>BW60</f>
        <v>1076.2952139655251</v>
      </c>
      <c r="BE60" s="18" t="str">
        <f>IF(MAX(BA60,AX60,AU60,AR60,AO60,AL60,AI60,AF60,AC60,Z60,W60,T60,T60,Q60,N60,K60)&gt;0,"*","")</f>
        <v>*</v>
      </c>
      <c r="BF60" s="34">
        <f>IF(BE60="*",BD60*0.05,0)</f>
        <v>53.81476069827626</v>
      </c>
      <c r="BG60" s="37">
        <f>BD60+BF60</f>
        <v>1130.1099746638015</v>
      </c>
      <c r="BH60" s="30">
        <f>L60</f>
        <v>239.30269816628152</v>
      </c>
      <c r="BI60" s="30">
        <f>O60</f>
        <v>0</v>
      </c>
      <c r="BJ60" s="30">
        <f>R60</f>
        <v>277.09125905568135</v>
      </c>
      <c r="BK60" s="30">
        <f>U60</f>
        <v>216.39341870206954</v>
      </c>
      <c r="BL60" s="30">
        <f>X60</f>
        <v>0</v>
      </c>
      <c r="BM60" s="30">
        <f>AA60</f>
        <v>0</v>
      </c>
      <c r="BN60" s="30">
        <f>AD60</f>
        <v>155.35766232259266</v>
      </c>
      <c r="BO60" s="30">
        <f>AG60</f>
        <v>188.15017571890007</v>
      </c>
      <c r="BP60" s="30">
        <f>AJ60</f>
        <v>0</v>
      </c>
      <c r="BQ60" s="30">
        <f>AM60</f>
        <v>0</v>
      </c>
      <c r="BR60" s="30">
        <f>AP60</f>
        <v>0</v>
      </c>
      <c r="BS60" s="30">
        <f>AS60</f>
        <v>0</v>
      </c>
      <c r="BT60" s="30">
        <f>AV60</f>
        <v>0</v>
      </c>
      <c r="BU60" s="30">
        <f>AY60</f>
        <v>0</v>
      </c>
      <c r="BV60" s="30">
        <f>BB60</f>
        <v>0</v>
      </c>
      <c r="BW60" s="38">
        <f>(LARGE(BH60:BV60,1))+(LARGE(BH60:BV60,2))+(LARGE(BH60:BV60,3))+(LARGE(BH60:BV60,4))+(LARGE(BH60:BV60,5))</f>
        <v>1076.2952139655251</v>
      </c>
    </row>
    <row r="61" spans="1:75" ht="12.75" customHeight="1">
      <c r="A61" s="28">
        <v>53</v>
      </c>
      <c r="B61" s="29" t="s">
        <v>66</v>
      </c>
      <c r="C61" s="16" t="s">
        <v>239</v>
      </c>
      <c r="D61" s="120">
        <v>2</v>
      </c>
      <c r="E61" s="177" t="s">
        <v>53</v>
      </c>
      <c r="F61" s="31">
        <v>2</v>
      </c>
      <c r="G61" s="50" t="s">
        <v>290</v>
      </c>
      <c r="H61" s="17" t="s">
        <v>565</v>
      </c>
      <c r="I61" s="341">
        <f>BG61</f>
        <v>1109.018635826423</v>
      </c>
      <c r="J61" s="251"/>
      <c r="L61" s="56">
        <f>IF(J61="",0,(L$4*(101+(1000*LOG(J$4,10))-(1000*LOG(J61,10)))))</f>
        <v>0</v>
      </c>
      <c r="M61" s="175"/>
      <c r="N61" s="18">
        <f>IF(AND(N$1&lt;&gt;$F61,M61&gt;0)=TRUE,1,"")</f>
      </c>
      <c r="O61" s="32">
        <f>IF(M61="",0,(O$4*(101+(1000*LOG(M$4,10))-(1000*LOG(M61,10)))))</f>
        <v>0</v>
      </c>
      <c r="Q61" s="55">
        <f>IF(AND(Q$1&lt;&gt;$F61,P61&gt;0)=TRUE,1,"")</f>
      </c>
      <c r="R61" s="56">
        <f>IF(P61="",0,(R$4*(101+(1000*LOG(P$4,10))-(1000*LOG(P61,10)))))</f>
        <v>0</v>
      </c>
      <c r="S61" s="175"/>
      <c r="T61" s="18">
        <f>IF(AND(T$1&lt;&gt;$F61,S61&gt;0)=TRUE,1,"")</f>
      </c>
      <c r="U61" s="32">
        <f>IF(S61="",0,(U$4*(101+(1000*LOG(S$4,10))-(1000*LOG(S61,10)))))</f>
        <v>0</v>
      </c>
      <c r="W61" s="55">
        <f>IF(AND(W$1&lt;&gt;$F61,V61&gt;0)=TRUE,1,"")</f>
      </c>
      <c r="X61" s="56">
        <f>IF(V61="",0,(X$4*(101+(1000*LOG(V$4,10))-(1000*LOG(V61,10)))))</f>
        <v>0</v>
      </c>
      <c r="Z61" s="18">
        <f>IF(AND(Z$1&lt;&gt;$F61,Y61&gt;0)=TRUE,1,"")</f>
      </c>
      <c r="AA61" s="32">
        <f>IF(Y61="",0,(AA$4*(101+(1000*LOG(Y$4,10))-(1000*LOG(Y61,10)))))</f>
        <v>0</v>
      </c>
      <c r="AB61" s="126"/>
      <c r="AC61" s="55">
        <f>IF(AND(AC$1&lt;&gt;$F61,AB61&gt;0)=TRUE,1,"")</f>
      </c>
      <c r="AD61" s="56">
        <f>IF(AB61="",0,(AD$4*(101+(1000*LOG(AB$4,10))-(1000*LOG(AB61,10)))))</f>
        <v>0</v>
      </c>
      <c r="AF61" s="18">
        <f>IF(AND(AF$1&lt;&gt;$F61,AE61&gt;0)=TRUE,1,"")</f>
      </c>
      <c r="AG61" s="34">
        <f>IF(AE61="",0,(AG$4*(101+(1000*LOG(AE$4,10))-(1000*LOG(AE61,10)))))</f>
        <v>0</v>
      </c>
      <c r="AI61" s="55">
        <f>IF(AND(AI$1&lt;&gt;$F61,AH61&gt;0)=TRUE,1,"")</f>
      </c>
      <c r="AJ61" s="56">
        <f>IF(AH61="",0,(AJ$4*(101+(1000*LOG(AH$4,10))-(1000*LOG(AH61,10)))))</f>
        <v>0</v>
      </c>
      <c r="AK61" s="35">
        <v>30</v>
      </c>
      <c r="AL61" s="18">
        <f>IF(AND(AL$1&lt;&gt;$F61,AK61&gt;0)=TRUE,1,"")</f>
        <v>1</v>
      </c>
      <c r="AM61" s="34">
        <f>IF(AK61="",0,(AM$4*(101+(1000*LOG(AK$4,10))-(1000*LOG(AK61,10)))))</f>
        <v>511.51072536388057</v>
      </c>
      <c r="AO61" s="55">
        <f>IF(AND(AO$1&lt;&gt;$F61,AN61&gt;0)=TRUE,1,"")</f>
      </c>
      <c r="AP61" s="56">
        <f>IF(AN61="",0,(AP$4*(101+(1000*LOG(AN$4,10))-(1000*LOG(AN61,10)))))</f>
        <v>0</v>
      </c>
      <c r="AQ61" s="35"/>
      <c r="AR61" s="18">
        <f>IF(AND(AR$1&lt;&gt;$F61,AQ61&gt;0)=TRUE,1,"")</f>
      </c>
      <c r="AS61" s="32">
        <f>IF(AQ61="",0,(AS$4*(101+(1000*LOG(AQ$4,10))-(1000*LOG(AQ61,10)))))</f>
        <v>0</v>
      </c>
      <c r="AU61" s="55">
        <f>IF(AND(AU$1&lt;&gt;$F61,AT61&gt;0)=TRUE,1,"")</f>
      </c>
      <c r="AV61" s="56">
        <f>IF(AT61="",0,(AV$4*(101+(1000*LOG(AT$4,10))-(1000*LOG(AT61,10)))))</f>
        <v>0</v>
      </c>
      <c r="AW61" s="35"/>
      <c r="AX61" s="18">
        <f>IF(AND(AX$1&lt;&gt;$F61,AW61&gt;0)=TRUE,1,"")</f>
      </c>
      <c r="AY61" s="32">
        <f>IF(AW61="",0,(AY$4*(101+(1000*LOG(AW$4,10))-(1000*LOG(AW61,10)))))</f>
        <v>0</v>
      </c>
      <c r="AZ61" s="57">
        <v>9</v>
      </c>
      <c r="BA61" s="55">
        <f>IF(AND(BA$1&lt;&gt;$F61,AZ61&gt;0)=TRUE,1,"")</f>
      </c>
      <c r="BB61" s="56">
        <f>IF(AZ61="",0,(BB$4*(101+(1000*LOG(AZ$4,10))-(1000*LOG(AZ61,10)))))</f>
        <v>544.6974992327126</v>
      </c>
      <c r="BC61" s="33">
        <f>L61+O61+R61+U61+X61+AA61+AD61+AG61+AJ61+AM61+AP61+AS61+AV61+AY61+BB61</f>
        <v>1056.2082245965933</v>
      </c>
      <c r="BD61" s="36">
        <f>BW61</f>
        <v>1056.2082245965933</v>
      </c>
      <c r="BE61" s="18" t="str">
        <f>IF(MAX(BA61,AX61,AU61,AR61,AO61,AL61,AI61,AF61,AC61,Z61,W61,T61,T61,Q61,N61,K61)&gt;0,"*","")</f>
        <v>*</v>
      </c>
      <c r="BF61" s="34">
        <f>IF(BE61="*",BD61*0.05,0)</f>
        <v>52.81041122982967</v>
      </c>
      <c r="BG61" s="37">
        <f>BD61+BF61</f>
        <v>1109.018635826423</v>
      </c>
      <c r="BH61" s="30">
        <f>L61</f>
        <v>0</v>
      </c>
      <c r="BI61" s="30">
        <f>O61</f>
        <v>0</v>
      </c>
      <c r="BJ61" s="30">
        <f>R61</f>
        <v>0</v>
      </c>
      <c r="BK61" s="30">
        <f>U61</f>
        <v>0</v>
      </c>
      <c r="BL61" s="30">
        <f>X61</f>
        <v>0</v>
      </c>
      <c r="BM61" s="30">
        <f>AA61</f>
        <v>0</v>
      </c>
      <c r="BN61" s="30">
        <f>AD61</f>
        <v>0</v>
      </c>
      <c r="BO61" s="30">
        <f>AG61</f>
        <v>0</v>
      </c>
      <c r="BP61" s="30">
        <f>AJ61</f>
        <v>0</v>
      </c>
      <c r="BQ61" s="30">
        <f>AM61</f>
        <v>511.51072536388057</v>
      </c>
      <c r="BR61" s="30">
        <f>AP61</f>
        <v>0</v>
      </c>
      <c r="BS61" s="30">
        <f>AS61</f>
        <v>0</v>
      </c>
      <c r="BT61" s="30">
        <f>AV61</f>
        <v>0</v>
      </c>
      <c r="BU61" s="30">
        <f>AY61</f>
        <v>0</v>
      </c>
      <c r="BV61" s="30">
        <f>BB61</f>
        <v>544.6974992327126</v>
      </c>
      <c r="BW61" s="38">
        <f>(LARGE(BH61:BV61,1))+(LARGE(BH61:BV61,2))+(LARGE(BH61:BV61,3))+(LARGE(BH61:BV61,4))+(LARGE(BH61:BV61,5))</f>
        <v>1056.2082245965933</v>
      </c>
    </row>
    <row r="62" spans="1:75" ht="12.75" customHeight="1">
      <c r="A62" s="28">
        <v>54</v>
      </c>
      <c r="B62" s="29" t="s">
        <v>173</v>
      </c>
      <c r="C62" s="16" t="s">
        <v>172</v>
      </c>
      <c r="D62" s="120">
        <v>2</v>
      </c>
      <c r="E62" s="177" t="s">
        <v>46</v>
      </c>
      <c r="F62" s="31">
        <v>1</v>
      </c>
      <c r="G62" s="50" t="s">
        <v>290</v>
      </c>
      <c r="H62" s="17" t="s">
        <v>565</v>
      </c>
      <c r="I62" s="341">
        <f>BG62</f>
        <v>1058.1727158178355</v>
      </c>
      <c r="J62" s="251"/>
      <c r="L62" s="56">
        <f>IF(J62="",0,(L$4*(101+(1000*LOG(J$4,10))-(1000*LOG(J62,10)))))</f>
        <v>0</v>
      </c>
      <c r="M62" s="175"/>
      <c r="N62" s="18">
        <f>IF(AND(N$1&lt;&gt;$F62,M62&gt;0)=TRUE,1,"")</f>
      </c>
      <c r="O62" s="32">
        <f>IF(M62="",0,(O$4*(101+(1000*LOG(M$4,10))-(1000*LOG(M62,10)))))</f>
        <v>0</v>
      </c>
      <c r="Q62" s="55">
        <f>IF(AND(Q$1&lt;&gt;$F62,P62&gt;0)=TRUE,1,"")</f>
      </c>
      <c r="R62" s="56">
        <f>IF(P62="",0,(R$4*(101+(1000*LOG(P$4,10))-(1000*LOG(P62,10)))))</f>
        <v>0</v>
      </c>
      <c r="S62" s="175"/>
      <c r="T62" s="18">
        <f>IF(AND(T$1&lt;&gt;$F62,S62&gt;0)=TRUE,1,"")</f>
      </c>
      <c r="U62" s="32">
        <f>IF(S62="",0,(U$4*(101+(1000*LOG(S$4,10))-(1000*LOG(S62,10)))))</f>
        <v>0</v>
      </c>
      <c r="W62" s="55">
        <f>IF(AND(W$1&lt;&gt;$F62,V62&gt;0)=TRUE,1,"")</f>
      </c>
      <c r="X62" s="56">
        <f>IF(V62="",0,(X$4*(101+(1000*LOG(V$4,10))-(1000*LOG(V62,10)))))</f>
        <v>0</v>
      </c>
      <c r="Z62" s="18">
        <f>IF(AND(Z$1&lt;&gt;$F62,Y62&gt;0)=TRUE,1,"")</f>
      </c>
      <c r="AA62" s="32">
        <f>IF(Y62="",0,(AA$4*(101+(1000*LOG(Y$4,10))-(1000*LOG(Y62,10)))))</f>
        <v>0</v>
      </c>
      <c r="AB62" s="126"/>
      <c r="AC62" s="55">
        <f>IF(AND(AC$1&lt;&gt;$F62,AB62&gt;0)=TRUE,1,"")</f>
      </c>
      <c r="AD62" s="56">
        <f>IF(AB62="",0,(AD$4*(101+(1000*LOG(AB$4,10))-(1000*LOG(AB62,10)))))</f>
        <v>0</v>
      </c>
      <c r="AF62" s="18">
        <f>IF(AND(AF$1&lt;&gt;$F62,AE62&gt;0)=TRUE,1,"")</f>
      </c>
      <c r="AG62" s="34">
        <f>IF(AE62="",0,(AG$4*(101+(1000*LOG(AE$4,10))-(1000*LOG(AE62,10)))))</f>
        <v>0</v>
      </c>
      <c r="AI62" s="55">
        <f>IF(AND(AI$1&lt;&gt;$F62,AH62&gt;0)=TRUE,1,"")</f>
      </c>
      <c r="AJ62" s="56">
        <f>IF(AH62="",0,(AJ$4*(101+(1000*LOG(AH$4,10))-(1000*LOG(AH62,10)))))</f>
        <v>0</v>
      </c>
      <c r="AK62" s="35">
        <v>21</v>
      </c>
      <c r="AL62" s="18">
        <f>IF(AND(AL$1&lt;&gt;$F62,AK62&gt;0)=TRUE,1,"")</f>
      </c>
      <c r="AM62" s="34">
        <f>IF(AK62="",0,(AM$4*(101+(1000*LOG(AK$4,10))-(1000*LOG(AK62,10)))))</f>
        <v>705.1381753460598</v>
      </c>
      <c r="AN62" s="59">
        <v>22</v>
      </c>
      <c r="AO62" s="55">
        <f>IF(AND(AO$1&lt;&gt;$F62,AN62&gt;0)=TRUE,1,"")</f>
        <v>1</v>
      </c>
      <c r="AP62" s="56">
        <f>IF(AN62="",0,(AP$4*(101+(1000*LOG(AN$4,10))-(1000*LOG(AN62,10)))))</f>
        <v>302.6453635280693</v>
      </c>
      <c r="AQ62" s="35"/>
      <c r="AR62" s="18">
        <f>IF(AND(AR$1&lt;&gt;$F62,AQ62&gt;0)=TRUE,1,"")</f>
      </c>
      <c r="AS62" s="32">
        <f>IF(AQ62="",0,(AS$4*(101+(1000*LOG(AQ$4,10))-(1000*LOG(AQ62,10)))))</f>
        <v>0</v>
      </c>
      <c r="AU62" s="55">
        <f>IF(AND(AU$1&lt;&gt;$F62,AT62&gt;0)=TRUE,1,"")</f>
      </c>
      <c r="AV62" s="56">
        <f>IF(AT62="",0,(AV$4*(101+(1000*LOG(AT$4,10))-(1000*LOG(AT62,10)))))</f>
        <v>0</v>
      </c>
      <c r="AW62" s="35"/>
      <c r="AX62" s="18">
        <f>IF(AND(AX$1&lt;&gt;$F62,AW62&gt;0)=TRUE,1,"")</f>
      </c>
      <c r="AY62" s="32">
        <f>IF(AW62="",0,(AY$4*(101+(1000*LOG(AW$4,10))-(1000*LOG(AW62,10)))))</f>
        <v>0</v>
      </c>
      <c r="BA62" s="55">
        <f>IF(AND(BA$1&lt;&gt;$F62,AZ62&gt;0)=TRUE,1,"")</f>
      </c>
      <c r="BB62" s="56">
        <f>IF(AZ62="",0,(BB$4*(101+(1000*LOG(AZ$4,10))-(1000*LOG(AZ62,10)))))</f>
        <v>0</v>
      </c>
      <c r="BC62" s="33">
        <f>L62+O62+R62+U62+X62+AA62+AD62+AG62+AJ62+AM62+AP62+AS62+AV62+AY62+BB62</f>
        <v>1007.7835388741291</v>
      </c>
      <c r="BD62" s="36">
        <f>BW62</f>
        <v>1007.7835388741291</v>
      </c>
      <c r="BE62" s="18" t="str">
        <f>IF(MAX(BA62,AX62,AU62,AR62,AO62,AL62,AI62,AF62,AC62,Z62,W62,T62,T62,Q62,N62,K62)&gt;0,"*","")</f>
        <v>*</v>
      </c>
      <c r="BF62" s="34">
        <f>IF(BE62="*",BD62*0.05,0)</f>
        <v>50.38917694370646</v>
      </c>
      <c r="BG62" s="37">
        <f>BD62+BF62</f>
        <v>1058.1727158178355</v>
      </c>
      <c r="BH62" s="30">
        <f>L62</f>
        <v>0</v>
      </c>
      <c r="BI62" s="30">
        <f>O62</f>
        <v>0</v>
      </c>
      <c r="BJ62" s="30">
        <f>R62</f>
        <v>0</v>
      </c>
      <c r="BK62" s="30">
        <f>U62</f>
        <v>0</v>
      </c>
      <c r="BL62" s="30">
        <f>X62</f>
        <v>0</v>
      </c>
      <c r="BM62" s="30">
        <f>AA62</f>
        <v>0</v>
      </c>
      <c r="BN62" s="30">
        <f>AD62</f>
        <v>0</v>
      </c>
      <c r="BO62" s="30">
        <f>AG62</f>
        <v>0</v>
      </c>
      <c r="BP62" s="30">
        <f>AJ62</f>
        <v>0</v>
      </c>
      <c r="BQ62" s="30">
        <f>AM62</f>
        <v>705.1381753460598</v>
      </c>
      <c r="BR62" s="30">
        <f>AP62</f>
        <v>302.6453635280693</v>
      </c>
      <c r="BS62" s="30">
        <f>AS62</f>
        <v>0</v>
      </c>
      <c r="BT62" s="30">
        <f>AV62</f>
        <v>0</v>
      </c>
      <c r="BU62" s="30">
        <f>AY62</f>
        <v>0</v>
      </c>
      <c r="BV62" s="30">
        <f>BB62</f>
        <v>0</v>
      </c>
      <c r="BW62" s="38">
        <f>(LARGE(BH62:BV62,1))+(LARGE(BH62:BV62,2))+(LARGE(BH62:BV62,3))+(LARGE(BH62:BV62,4))+(LARGE(BH62:BV62,5))</f>
        <v>1007.7835388741291</v>
      </c>
    </row>
    <row r="63" spans="1:75" ht="12.75" customHeight="1">
      <c r="A63" s="28">
        <v>55</v>
      </c>
      <c r="B63" s="29" t="s">
        <v>277</v>
      </c>
      <c r="C63" s="16" t="s">
        <v>124</v>
      </c>
      <c r="D63" s="120">
        <v>3</v>
      </c>
      <c r="E63" s="177" t="s">
        <v>46</v>
      </c>
      <c r="F63" s="31">
        <v>1</v>
      </c>
      <c r="G63" s="50" t="s">
        <v>290</v>
      </c>
      <c r="H63" s="17" t="s">
        <v>565</v>
      </c>
      <c r="I63" s="341">
        <f>BG63</f>
        <v>1028.0411541559113</v>
      </c>
      <c r="J63" s="251"/>
      <c r="K63" s="55">
        <f>IF(AND(K$1&lt;&gt;$F63,J63&gt;0)=TRUE,1,"")</f>
      </c>
      <c r="L63" s="56">
        <f>IF(J63="",0,(L$4*(101+(1000*LOG(J$4,10))-(1000*LOG(J63,10)))))</f>
        <v>0</v>
      </c>
      <c r="M63" s="175">
        <v>12</v>
      </c>
      <c r="N63" s="18">
        <f>IF(AND(N$1&lt;&gt;$F63,M63&gt;0)=TRUE,1,"")</f>
      </c>
      <c r="O63" s="32">
        <f>IF(M63="",0,(O$4*(101+(1000*LOG(M$4,10))-(1000*LOG(M63,10)))))</f>
        <v>322.8487496163564</v>
      </c>
      <c r="Q63" s="55">
        <f>IF(AND(Q$1&lt;&gt;$F63,P63&gt;0)=TRUE,1,"")</f>
      </c>
      <c r="R63" s="56">
        <f>IF(P63="",0,(R$4*(101+(1000*LOG(P$4,10))-(1000*LOG(P63,10)))))</f>
        <v>0</v>
      </c>
      <c r="S63" s="175"/>
      <c r="T63" s="18">
        <f>IF(AND(T$1&lt;&gt;$F63,S63&gt;0)=TRUE,1,"")</f>
      </c>
      <c r="U63" s="32">
        <f>IF(S63="",0,(U$4*(101+(1000*LOG(S$4,10))-(1000*LOG(S63,10)))))</f>
        <v>0</v>
      </c>
      <c r="W63" s="55">
        <f>IF(AND(W$1&lt;&gt;$F63,V63&gt;0)=TRUE,1,"")</f>
      </c>
      <c r="X63" s="56">
        <f>IF(V63="",0,(X$4*(101+(1000*LOG(V$4,10))-(1000*LOG(V63,10)))))</f>
        <v>0</v>
      </c>
      <c r="Z63" s="18">
        <f>IF(AND(Z$1&lt;&gt;$F63,Y63&gt;0)=TRUE,1,"")</f>
      </c>
      <c r="AA63" s="32">
        <f>IF(Y63="",0,(AA$4*(101+(1000*LOG(Y$4,10))-(1000*LOG(Y63,10)))))</f>
        <v>0</v>
      </c>
      <c r="AB63" s="126"/>
      <c r="AC63" s="55">
        <f>IF(AND(AC$1&lt;&gt;$F63,AB63&gt;0)=TRUE,1,"")</f>
      </c>
      <c r="AD63" s="56">
        <f>IF(AB63="",0,(AD$4*(101+(1000*LOG(AB$4,10))-(1000*LOG(AB63,10)))))</f>
        <v>0</v>
      </c>
      <c r="AF63" s="18">
        <f>IF(AND(AF$1&lt;&gt;$F63,AE63&gt;0)=TRUE,1,"")</f>
      </c>
      <c r="AG63" s="34">
        <f>IF(AE63="",0,(AG$4*(101+(1000*LOG(AE$4,10))-(1000*LOG(AE63,10)))))</f>
        <v>0</v>
      </c>
      <c r="AI63" s="55">
        <f>IF(AND(AI$1&lt;&gt;$F63,AH63&gt;0)=TRUE,1,"")</f>
      </c>
      <c r="AJ63" s="56">
        <f>IF(AH63="",0,(AJ$4*(101+(1000*LOG(AH$4,10))-(1000*LOG(AH63,10)))))</f>
        <v>0</v>
      </c>
      <c r="AL63" s="18">
        <f>IF(AND(AL$1&lt;&gt;$F63,AK63&gt;0)=TRUE,1,"")</f>
      </c>
      <c r="AM63" s="34">
        <f>IF(AK63="",0,(AM$4*(101+(1000*LOG(AK$4,10))-(1000*LOG(AK63,10)))))</f>
        <v>0</v>
      </c>
      <c r="AN63" s="59">
        <v>17</v>
      </c>
      <c r="AO63" s="55">
        <f>IF(AND(AO$1&lt;&gt;$F63,AN63&gt;0)=TRUE,1,"")</f>
        <v>1</v>
      </c>
      <c r="AP63" s="56">
        <f>IF(AN63="",0,(AP$4*(101+(1000*LOG(AN$4,10))-(1000*LOG(AN63,10)))))</f>
        <v>414.6191229720016</v>
      </c>
      <c r="AQ63" s="35"/>
      <c r="AR63" s="18">
        <f>IF(AND(AR$1&lt;&gt;$F63,AQ63&gt;0)=TRUE,1,"")</f>
      </c>
      <c r="AS63" s="32">
        <f>IF(AQ63="",0,(AS$4*(101+(1000*LOG(AQ$4,10))-(1000*LOG(AQ63,10)))))</f>
        <v>0</v>
      </c>
      <c r="AU63" s="55">
        <f>IF(AND(AU$1&lt;&gt;$F63,AT63&gt;0)=TRUE,1,"")</f>
      </c>
      <c r="AV63" s="56">
        <f>IF(AT63="",0,(AV$4*(101+(1000*LOG(AT$4,10))-(1000*LOG(AT63,10)))))</f>
        <v>0</v>
      </c>
      <c r="AW63" s="35">
        <v>34</v>
      </c>
      <c r="AX63" s="18">
        <f>IF(AND(AX$1&lt;&gt;$F63,AW63&gt;0)=TRUE,1,"")</f>
      </c>
      <c r="AY63" s="32">
        <f>IF(AW63="",0,(AY$4*(101+(1000*LOG(AW$4,10))-(1000*LOG(AW63,10)))))</f>
        <v>241.6189408934622</v>
      </c>
      <c r="BA63" s="55">
        <f>IF(AND(BA$1&lt;&gt;$F63,AZ63&gt;0)=TRUE,1,"")</f>
      </c>
      <c r="BB63" s="56">
        <f>IF(AZ63="",0,(BB$4*(101+(1000*LOG(AZ$4,10))-(1000*LOG(AZ63,10)))))</f>
        <v>0</v>
      </c>
      <c r="BC63" s="33">
        <f>L63+O63+R63+U63+X63+AA63+AD63+AG63+AJ63+AM63+AP63+AS63+AV63+AY63+BB63</f>
        <v>979.0868134818202</v>
      </c>
      <c r="BD63" s="36">
        <f>BW63</f>
        <v>979.0868134818202</v>
      </c>
      <c r="BE63" s="18" t="str">
        <f>IF(MAX(BA63,AX63,AU63,AR63,AO63,AL63,AI63,AF63,AC63,Z63,W63,T63,T63,Q63,N63,K63)&gt;0,"*","")</f>
        <v>*</v>
      </c>
      <c r="BF63" s="34">
        <f>IF(BE63="*",BD63*0.05,0)</f>
        <v>48.954340674091014</v>
      </c>
      <c r="BG63" s="37">
        <f>BD63+BF63</f>
        <v>1028.0411541559113</v>
      </c>
      <c r="BH63" s="30">
        <f>L63</f>
        <v>0</v>
      </c>
      <c r="BI63" s="30">
        <f>O63</f>
        <v>322.8487496163564</v>
      </c>
      <c r="BJ63" s="30">
        <f>R63</f>
        <v>0</v>
      </c>
      <c r="BK63" s="30">
        <f>U63</f>
        <v>0</v>
      </c>
      <c r="BL63" s="30">
        <f>X63</f>
        <v>0</v>
      </c>
      <c r="BM63" s="30">
        <f>AA63</f>
        <v>0</v>
      </c>
      <c r="BN63" s="30">
        <f>AD63</f>
        <v>0</v>
      </c>
      <c r="BO63" s="30">
        <f>AG63</f>
        <v>0</v>
      </c>
      <c r="BP63" s="30">
        <f>AJ63</f>
        <v>0</v>
      </c>
      <c r="BQ63" s="30">
        <f>AM63</f>
        <v>0</v>
      </c>
      <c r="BR63" s="30">
        <f>AP63</f>
        <v>414.6191229720016</v>
      </c>
      <c r="BS63" s="30">
        <f>AS63</f>
        <v>0</v>
      </c>
      <c r="BT63" s="30">
        <f>AV63</f>
        <v>0</v>
      </c>
      <c r="BU63" s="30">
        <f>AY63</f>
        <v>241.6189408934622</v>
      </c>
      <c r="BV63" s="30">
        <f>BB63</f>
        <v>0</v>
      </c>
      <c r="BW63" s="38">
        <f>(LARGE(BH63:BV63,1))+(LARGE(BH63:BV63,2))+(LARGE(BH63:BV63,3))+(LARGE(BH63:BV63,4))+(LARGE(BH63:BV63,5))</f>
        <v>979.0868134818202</v>
      </c>
    </row>
    <row r="64" spans="1:75" ht="12.75" customHeight="1">
      <c r="A64" s="28">
        <v>56</v>
      </c>
      <c r="B64" s="29" t="s">
        <v>257</v>
      </c>
      <c r="C64" s="16" t="s">
        <v>103</v>
      </c>
      <c r="D64" s="120">
        <v>2</v>
      </c>
      <c r="E64" s="177" t="s">
        <v>35</v>
      </c>
      <c r="F64" s="31">
        <v>2</v>
      </c>
      <c r="G64" s="50" t="s">
        <v>290</v>
      </c>
      <c r="H64" s="17" t="s">
        <v>565</v>
      </c>
      <c r="I64" s="341">
        <f>BG64</f>
        <v>991.5807121644252</v>
      </c>
      <c r="J64" s="251">
        <v>15</v>
      </c>
      <c r="K64" s="55">
        <f>IF(AND(K$1&lt;&gt;$F64,J64&gt;0)=TRUE,1,"")</f>
      </c>
      <c r="L64" s="56">
        <f>IF(J64="",0,(L$4*(101+(1000*LOG(J$4,10))-(1000*LOG(J64,10)))))</f>
        <v>267.33142176652495</v>
      </c>
      <c r="M64" s="175"/>
      <c r="N64" s="18">
        <f>IF(AND(N$1&lt;&gt;$F64,M64&gt;0)=TRUE,1,"")</f>
      </c>
      <c r="O64" s="32">
        <f>IF(M64="",0,(O$4*(101+(1000*LOG(M$4,10))-(1000*LOG(M64,10)))))</f>
        <v>0</v>
      </c>
      <c r="P64" s="168">
        <v>5</v>
      </c>
      <c r="Q64" s="55">
        <f>IF(AND(Q$1&lt;&gt;$F64,P64&gt;0)=TRUE,1,"")</f>
      </c>
      <c r="R64" s="56">
        <f>IF(P64="",0,(R$4*(101+(1000*LOG(P$4,10))-(1000*LOG(P64,10)))))</f>
        <v>724.2492903979003</v>
      </c>
      <c r="S64" s="175"/>
      <c r="T64" s="18">
        <f>IF(AND(T$1&lt;&gt;$F64,S64&gt;0)=TRUE,1,"")</f>
      </c>
      <c r="U64" s="32">
        <f>IF(S64="",0,(U$4*(101+(1000*LOG(S$4,10))-(1000*LOG(S64,10)))))</f>
        <v>0</v>
      </c>
      <c r="W64" s="55">
        <f>IF(AND(W$1&lt;&gt;$F64,V64&gt;0)=TRUE,1,"")</f>
      </c>
      <c r="X64" s="56">
        <f>IF(V64="",0,(X$4*(101+(1000*LOG(V$4,10))-(1000*LOG(V64,10)))))</f>
        <v>0</v>
      </c>
      <c r="Z64" s="18">
        <f>IF(AND(Z$1&lt;&gt;$F64,Y64&gt;0)=TRUE,1,"")</f>
      </c>
      <c r="AA64" s="32">
        <f>IF(Y64="",0,(AA$4*(101+(1000*LOG(Y$4,10))-(1000*LOG(Y64,10)))))</f>
        <v>0</v>
      </c>
      <c r="AB64" s="126"/>
      <c r="AC64" s="55">
        <f>IF(AND(AC$1&lt;&gt;$F64,AB64&gt;0)=TRUE,1,"")</f>
      </c>
      <c r="AD64" s="56">
        <f>IF(AB64="",0,(AD$4*(101+(1000*LOG(AB$4,10))-(1000*LOG(AB64,10)))))</f>
        <v>0</v>
      </c>
      <c r="AF64" s="18">
        <f>IF(AND(AF$1&lt;&gt;$F64,AE64&gt;0)=TRUE,1,"")</f>
      </c>
      <c r="AG64" s="34">
        <f>IF(AE64="",0,(AG$4*(101+(1000*LOG(AE$4,10))-(1000*LOG(AE64,10)))))</f>
        <v>0</v>
      </c>
      <c r="AI64" s="55">
        <f>IF(AND(AI$1&lt;&gt;$F64,AH64&gt;0)=TRUE,1,"")</f>
      </c>
      <c r="AJ64" s="56">
        <f>IF(AH64="",0,(AJ$4*(101+(1000*LOG(AH$4,10))-(1000*LOG(AH64,10)))))</f>
        <v>0</v>
      </c>
      <c r="AL64" s="18">
        <f>IF(AND(AL$1&lt;&gt;$F64,AK64&gt;0)=TRUE,1,"")</f>
      </c>
      <c r="AM64" s="34">
        <f>IF(AK64="",0,(AM$4*(101+(1000*LOG(AK$4,10))-(1000*LOG(AK64,10)))))</f>
        <v>0</v>
      </c>
      <c r="AO64" s="55">
        <f>IF(AND(AO$1&lt;&gt;$F64,AN64&gt;0)=TRUE,1,"")</f>
      </c>
      <c r="AP64" s="56">
        <f>IF(AN64="",0,(AP$4*(101+(1000*LOG(AN$4,10))-(1000*LOG(AN64,10)))))</f>
        <v>0</v>
      </c>
      <c r="AQ64" s="35"/>
      <c r="AR64" s="18">
        <f>IF(AND(AR$1&lt;&gt;$F64,AQ64&gt;0)=TRUE,1,"")</f>
      </c>
      <c r="AS64" s="32">
        <f>IF(AQ64="",0,(AS$4*(101+(1000*LOG(AQ$4,10))-(1000*LOG(AQ64,10)))))</f>
        <v>0</v>
      </c>
      <c r="AU64" s="55">
        <f>IF(AND(AU$1&lt;&gt;$F64,AT64&gt;0)=TRUE,1,"")</f>
      </c>
      <c r="AV64" s="56">
        <f>IF(AT64="",0,(AV$4*(101+(1000*LOG(AT$4,10))-(1000*LOG(AT64,10)))))</f>
        <v>0</v>
      </c>
      <c r="AW64" s="35"/>
      <c r="AX64" s="18">
        <f>IF(AND(AX$1&lt;&gt;$F64,AW64&gt;0)=TRUE,1,"")</f>
      </c>
      <c r="AY64" s="32">
        <f>IF(AW64="",0,(AY$4*(101+(1000*LOG(AW$4,10))-(1000*LOG(AW64,10)))))</f>
        <v>0</v>
      </c>
      <c r="BA64" s="55">
        <f>IF(AND(BA$1&lt;&gt;$F64,AZ64&gt;0)=TRUE,1,"")</f>
      </c>
      <c r="BB64" s="56">
        <f>IF(AZ64="",0,(BB$4*(101+(1000*LOG(AZ$4,10))-(1000*LOG(AZ64,10)))))</f>
        <v>0</v>
      </c>
      <c r="BC64" s="33">
        <f>L64+O64+R64+U64+X64+AA64+AD64+AG64+AJ64+AM64+AP64+AS64+AV64+AY64+BB64</f>
        <v>991.5807121644252</v>
      </c>
      <c r="BD64" s="36">
        <f>BW64</f>
        <v>991.5807121644252</v>
      </c>
      <c r="BE64" s="18">
        <f>IF(MAX(BA64,AX64,AU64,AR64,AO64,AL64,AI64,AF64,AC64,Z64,W64,T64,T64,Q64,N64,K64)&gt;0,"*","")</f>
      </c>
      <c r="BF64" s="34">
        <f>IF(BE64="*",BD64*0.05,0)</f>
        <v>0</v>
      </c>
      <c r="BG64" s="37">
        <f>BD64+BF64</f>
        <v>991.5807121644252</v>
      </c>
      <c r="BH64" s="30">
        <f>L64</f>
        <v>267.33142176652495</v>
      </c>
      <c r="BI64" s="30">
        <f>O64</f>
        <v>0</v>
      </c>
      <c r="BJ64" s="30">
        <f>R64</f>
        <v>724.2492903979003</v>
      </c>
      <c r="BK64" s="30">
        <f>U64</f>
        <v>0</v>
      </c>
      <c r="BL64" s="30">
        <f>X64</f>
        <v>0</v>
      </c>
      <c r="BM64" s="30">
        <f>AA64</f>
        <v>0</v>
      </c>
      <c r="BN64" s="30">
        <f>AD64</f>
        <v>0</v>
      </c>
      <c r="BO64" s="30">
        <f>AG64</f>
        <v>0</v>
      </c>
      <c r="BP64" s="30">
        <f>AJ64</f>
        <v>0</v>
      </c>
      <c r="BQ64" s="30">
        <f>AM64</f>
        <v>0</v>
      </c>
      <c r="BR64" s="30">
        <f>AP64</f>
        <v>0</v>
      </c>
      <c r="BS64" s="30">
        <f>AS64</f>
        <v>0</v>
      </c>
      <c r="BT64" s="30">
        <f>AV64</f>
        <v>0</v>
      </c>
      <c r="BU64" s="30">
        <f>AY64</f>
        <v>0</v>
      </c>
      <c r="BV64" s="30">
        <f>BB64</f>
        <v>0</v>
      </c>
      <c r="BW64" s="38">
        <f>(LARGE(BH64:BV64,1))+(LARGE(BH64:BV64,2))+(LARGE(BH64:BV64,3))+(LARGE(BH64:BV64,4))+(LARGE(BH64:BV64,5))</f>
        <v>991.5807121644252</v>
      </c>
    </row>
    <row r="65" spans="1:75" ht="12.75" customHeight="1">
      <c r="A65" s="28">
        <v>57</v>
      </c>
      <c r="B65" s="29" t="s">
        <v>100</v>
      </c>
      <c r="C65" s="16" t="s">
        <v>50</v>
      </c>
      <c r="D65" s="120">
        <v>3</v>
      </c>
      <c r="E65" s="177" t="s">
        <v>46</v>
      </c>
      <c r="F65" s="31">
        <v>1</v>
      </c>
      <c r="G65" s="50" t="s">
        <v>290</v>
      </c>
      <c r="H65" s="17" t="s">
        <v>565</v>
      </c>
      <c r="I65" s="341">
        <f>BG65</f>
        <v>966.7516273908644</v>
      </c>
      <c r="J65" s="251"/>
      <c r="L65" s="56">
        <f>IF(J65="",0,(L$4*(101+(1000*LOG(J$4,10))-(1000*LOG(J65,10)))))</f>
        <v>0</v>
      </c>
      <c r="M65" s="175"/>
      <c r="N65" s="18">
        <f>IF(AND(N$1&lt;&gt;$F65,M65&gt;0)=TRUE,1,"")</f>
      </c>
      <c r="O65" s="32">
        <f>IF(M65="",0,(O$4*(101+(1000*LOG(M$4,10))-(1000*LOG(M65,10)))))</f>
        <v>0</v>
      </c>
      <c r="Q65" s="55">
        <f>IF(AND(Q$1&lt;&gt;$F65,P65&gt;0)=TRUE,1,"")</f>
      </c>
      <c r="R65" s="56">
        <f>IF(P65="",0,(R$4*(101+(1000*LOG(P$4,10))-(1000*LOG(P65,10)))))</f>
        <v>0</v>
      </c>
      <c r="S65" s="175"/>
      <c r="T65" s="18">
        <f>IF(AND(T$1&lt;&gt;$F65,S65&gt;0)=TRUE,1,"")</f>
      </c>
      <c r="U65" s="32">
        <f>IF(S65="",0,(U$4*(101+(1000*LOG(S$4,10))-(1000*LOG(S65,10)))))</f>
        <v>0</v>
      </c>
      <c r="W65" s="55">
        <f>IF(AND(W$1&lt;&gt;$F65,V65&gt;0)=TRUE,1,"")</f>
      </c>
      <c r="X65" s="56">
        <f>IF(V65="",0,(X$4*(101+(1000*LOG(V$4,10))-(1000*LOG(V65,10)))))</f>
        <v>0</v>
      </c>
      <c r="Z65" s="18">
        <f>IF(AND(Z$1&lt;&gt;$F65,Y65&gt;0)=TRUE,1,"")</f>
      </c>
      <c r="AA65" s="32">
        <f>IF(Y65="",0,(AA$4*(101+(1000*LOG(Y$4,10))-(1000*LOG(Y65,10)))))</f>
        <v>0</v>
      </c>
      <c r="AB65" s="126">
        <v>25</v>
      </c>
      <c r="AC65" s="55">
        <f>IF(AND(AC$1&lt;&gt;$F65,AB65&gt;0)=TRUE,1,"")</f>
        <v>1</v>
      </c>
      <c r="AD65" s="56">
        <f>IF(AB65="",0,(AD$4*(101+(1000*LOG(AB$4,10))-(1000*LOG(AB65,10)))))</f>
        <v>234.53890837021754</v>
      </c>
      <c r="AF65" s="18">
        <f>IF(AND(AF$1&lt;&gt;$F65,AE65&gt;0)=TRUE,1,"")</f>
      </c>
      <c r="AG65" s="34">
        <f>IF(AE65="",0,(AG$4*(101+(1000*LOG(AE$4,10))-(1000*LOG(AE65,10)))))</f>
        <v>0</v>
      </c>
      <c r="AI65" s="55">
        <f>IF(AND(AI$1&lt;&gt;$F65,AH65&gt;0)=TRUE,1,"")</f>
      </c>
      <c r="AJ65" s="56">
        <f>IF(AH65="",0,(AJ$4*(101+(1000*LOG(AH$4,10))-(1000*LOG(AH65,10)))))</f>
        <v>0</v>
      </c>
      <c r="AK65" s="35">
        <v>28</v>
      </c>
      <c r="AL65" s="18">
        <f>IF(AND(AL$1&lt;&gt;$F65,AK65&gt;0)=TRUE,1,"")</f>
      </c>
      <c r="AM65" s="34">
        <f>IF(AK65="",0,(AM$4*(101+(1000*LOG(AK$4,10))-(1000*LOG(AK65,10)))))</f>
        <v>548.9647545856849</v>
      </c>
      <c r="AO65" s="55">
        <f>IF(AND(AO$1&lt;&gt;$F65,AN65&gt;0)=TRUE,1,"")</f>
      </c>
      <c r="AP65" s="56">
        <f>IF(AN65="",0,(AP$4*(101+(1000*LOG(AN$4,10))-(1000*LOG(AN65,10)))))</f>
        <v>0</v>
      </c>
      <c r="AQ65" s="35"/>
      <c r="AR65" s="18">
        <f>IF(AND(AR$1&lt;&gt;$F65,AQ65&gt;0)=TRUE,1,"")</f>
      </c>
      <c r="AS65" s="32">
        <f>IF(AQ65="",0,(AS$4*(101+(1000*LOG(AQ$4,10))-(1000*LOG(AQ65,10)))))</f>
        <v>0</v>
      </c>
      <c r="AU65" s="55">
        <f>IF(AND(AU$1&lt;&gt;$F65,AT65&gt;0)=TRUE,1,"")</f>
      </c>
      <c r="AV65" s="56">
        <f>IF(AT65="",0,(AV$4*(101+(1000*LOG(AT$4,10))-(1000*LOG(AT65,10)))))</f>
        <v>0</v>
      </c>
      <c r="AW65" s="35"/>
      <c r="AX65" s="18">
        <f>IF(AND(AX$1&lt;&gt;$F65,AW65&gt;0)=TRUE,1,"")</f>
      </c>
      <c r="AY65" s="32">
        <f>IF(AW65="",0,(AY$4*(101+(1000*LOG(AW$4,10))-(1000*LOG(AW65,10)))))</f>
        <v>0</v>
      </c>
      <c r="AZ65" s="57">
        <v>23</v>
      </c>
      <c r="BA65" s="55">
        <f>IF(AND(BA$1&lt;&gt;$F65,AZ65&gt;0)=TRUE,1,"")</f>
        <v>1</v>
      </c>
      <c r="BB65" s="56">
        <f>IF(AZ65="",0,(BB$4*(101+(1000*LOG(AZ$4,10))-(1000*LOG(AZ65,10)))))</f>
        <v>137.21217265444466</v>
      </c>
      <c r="BC65" s="33">
        <f>L65+O65+R65+U65+X65+AA65+AD65+AG65+AJ65+AM65+AP65+AS65+AV65+AY65+BB65</f>
        <v>920.7158356103471</v>
      </c>
      <c r="BD65" s="36">
        <f>BW65</f>
        <v>920.7158356103471</v>
      </c>
      <c r="BE65" s="18" t="str">
        <f>IF(MAX(BA65,AX65,AU65,AR65,AO65,AL65,AI65,AF65,AC65,Z65,W65,T65,T65,Q65,N65,K65)&gt;0,"*","")</f>
        <v>*</v>
      </c>
      <c r="BF65" s="34">
        <f>IF(BE65="*",BD65*0.05,0)</f>
        <v>46.03579178051736</v>
      </c>
      <c r="BG65" s="37">
        <f>BD65+BF65</f>
        <v>966.7516273908644</v>
      </c>
      <c r="BH65" s="30">
        <f>L65</f>
        <v>0</v>
      </c>
      <c r="BI65" s="30">
        <f>O65</f>
        <v>0</v>
      </c>
      <c r="BJ65" s="30">
        <f>R65</f>
        <v>0</v>
      </c>
      <c r="BK65" s="30">
        <f>U65</f>
        <v>0</v>
      </c>
      <c r="BL65" s="30">
        <f>X65</f>
        <v>0</v>
      </c>
      <c r="BM65" s="30">
        <f>AA65</f>
        <v>0</v>
      </c>
      <c r="BN65" s="30">
        <f>AD65</f>
        <v>234.53890837021754</v>
      </c>
      <c r="BO65" s="30">
        <f>AG65</f>
        <v>0</v>
      </c>
      <c r="BP65" s="30">
        <f>AJ65</f>
        <v>0</v>
      </c>
      <c r="BQ65" s="30">
        <f>AM65</f>
        <v>548.9647545856849</v>
      </c>
      <c r="BR65" s="30">
        <f>AP65</f>
        <v>0</v>
      </c>
      <c r="BS65" s="30">
        <f>AS65</f>
        <v>0</v>
      </c>
      <c r="BT65" s="30">
        <f>AV65</f>
        <v>0</v>
      </c>
      <c r="BU65" s="30">
        <f>AY65</f>
        <v>0</v>
      </c>
      <c r="BV65" s="30">
        <f>BB65</f>
        <v>137.21217265444466</v>
      </c>
      <c r="BW65" s="38">
        <f>(LARGE(BH65:BV65,1))+(LARGE(BH65:BV65,2))+(LARGE(BH65:BV65,3))+(LARGE(BH65:BV65,4))+(LARGE(BH65:BV65,5))</f>
        <v>920.7158356103471</v>
      </c>
    </row>
    <row r="66" spans="1:75" ht="12.75" customHeight="1">
      <c r="A66" s="28">
        <v>58</v>
      </c>
      <c r="B66" s="29" t="s">
        <v>183</v>
      </c>
      <c r="C66" s="16" t="s">
        <v>182</v>
      </c>
      <c r="D66" s="120">
        <v>4</v>
      </c>
      <c r="E66" s="177" t="s">
        <v>36</v>
      </c>
      <c r="F66" s="31">
        <v>2</v>
      </c>
      <c r="G66" s="50" t="s">
        <v>290</v>
      </c>
      <c r="H66" s="17" t="s">
        <v>565</v>
      </c>
      <c r="I66" s="341">
        <f>BG66</f>
        <v>958.5764581533267</v>
      </c>
      <c r="J66" s="251"/>
      <c r="L66" s="56">
        <f>IF(J66="",0,(L$4*(101+(1000*LOG(J$4,10))-(1000*LOG(J66,10)))))</f>
        <v>0</v>
      </c>
      <c r="M66" s="175"/>
      <c r="N66" s="18">
        <f>IF(AND(N$1&lt;&gt;$F66,M66&gt;0)=TRUE,1,"")</f>
      </c>
      <c r="O66" s="32">
        <f>IF(M66="",0,(O$4*(101+(1000*LOG(M$4,10))-(1000*LOG(M66,10)))))</f>
        <v>0</v>
      </c>
      <c r="Q66" s="55">
        <f>IF(AND(Q$1&lt;&gt;$F66,P66&gt;0)=TRUE,1,"")</f>
      </c>
      <c r="R66" s="56">
        <f>IF(P66="",0,(R$4*(101+(1000*LOG(P$4,10))-(1000*LOG(P66,10)))))</f>
        <v>0</v>
      </c>
      <c r="S66" s="175">
        <v>18</v>
      </c>
      <c r="T66" s="18">
        <f>IF(AND(T$1&lt;&gt;$F66,S66&gt;0)=TRUE,1,"")</f>
        <v>1</v>
      </c>
      <c r="U66" s="32">
        <f>IF(S66="",0,(U$4*(101+(1000*LOG(S$4,10))-(1000*LOG(S66,10)))))</f>
        <v>322.8487496163566</v>
      </c>
      <c r="V66" s="168">
        <v>24</v>
      </c>
      <c r="W66" s="55">
        <f>IF(AND(W$1&lt;&gt;$F66,V66&gt;0)=TRUE,1,"")</f>
      </c>
      <c r="X66" s="56">
        <f>IF(V66="",0,(X$4*(101+(1000*LOG(V$4,10))-(1000*LOG(V66,10)))))</f>
        <v>239.3026981662813</v>
      </c>
      <c r="Z66" s="18">
        <f>IF(AND(Z$1&lt;&gt;$F66,Y66&gt;0)=TRUE,1,"")</f>
      </c>
      <c r="AA66" s="32">
        <f>IF(Y66="",0,(AA$4*(101+(1000*LOG(Y$4,10))-(1000*LOG(Y66,10)))))</f>
        <v>0</v>
      </c>
      <c r="AB66" s="126">
        <v>32</v>
      </c>
      <c r="AC66" s="55">
        <f>IF(AND(AC$1&lt;&gt;$F66,AB66&gt;0)=TRUE,1,"")</f>
      </c>
      <c r="AD66" s="56">
        <f>IF(AB66="",0,(AD$4*(101+(1000*LOG(AB$4,10))-(1000*LOG(AB66,10)))))</f>
        <v>127.32893872234922</v>
      </c>
      <c r="AF66" s="18">
        <f>IF(AND(AF$1&lt;&gt;$F66,AE66&gt;0)=TRUE,1,"")</f>
      </c>
      <c r="AG66" s="34">
        <f>IF(AE66="",0,(AG$4*(101+(1000*LOG(AE$4,10))-(1000*LOG(AE66,10)))))</f>
        <v>0</v>
      </c>
      <c r="AI66" s="55">
        <f>IF(AND(AI$1&lt;&gt;$F66,AH66&gt;0)=TRUE,1,"")</f>
      </c>
      <c r="AJ66" s="56">
        <f>IF(AH66="",0,(AJ$4*(101+(1000*LOG(AH$4,10))-(1000*LOG(AH66,10)))))</f>
        <v>0</v>
      </c>
      <c r="AK66" s="35">
        <v>51</v>
      </c>
      <c r="AL66" s="18">
        <f>IF(AND(AL$1&lt;&gt;$F66,AK66&gt;0)=TRUE,1,"")</f>
        <v>1</v>
      </c>
      <c r="AM66" s="34">
        <f>IF(AK66="",0,(AM$4*(101+(1000*LOG(AK$4,10))-(1000*LOG(AK66,10)))))</f>
        <v>223.44957364103834</v>
      </c>
      <c r="AO66" s="55">
        <f>IF(AND(AO$1&lt;&gt;$F66,AN66&gt;0)=TRUE,1,"")</f>
      </c>
      <c r="AP66" s="56">
        <f>IF(AN66="",0,(AP$4*(101+(1000*LOG(AN$4,10))-(1000*LOG(AN66,10)))))</f>
        <v>0</v>
      </c>
      <c r="AQ66" s="35"/>
      <c r="AR66" s="18">
        <f>IF(AND(AR$1&lt;&gt;$F66,AQ66&gt;0)=TRUE,1,"")</f>
      </c>
      <c r="AS66" s="32">
        <f>IF(AQ66="",0,(AS$4*(101+(1000*LOG(AQ$4,10))-(1000*LOG(AQ66,10)))))</f>
        <v>0</v>
      </c>
      <c r="AU66" s="55">
        <f>IF(AND(AU$1&lt;&gt;$F66,AT66&gt;0)=TRUE,1,"")</f>
      </c>
      <c r="AV66" s="56">
        <f>IF(AT66="",0,(AV$4*(101+(1000*LOG(AT$4,10))-(1000*LOG(AT66,10)))))</f>
        <v>0</v>
      </c>
      <c r="AW66" s="35"/>
      <c r="AX66" s="18">
        <f>IF(AND(AX$1&lt;&gt;$F66,AW66&gt;0)=TRUE,1,"")</f>
      </c>
      <c r="AY66" s="32">
        <f>IF(AW66="",0,(AY$4*(101+(1000*LOG(AW$4,10))-(1000*LOG(AW66,10)))))</f>
        <v>0</v>
      </c>
      <c r="BA66" s="55">
        <f>IF(AND(BA$1&lt;&gt;$F66,AZ66&gt;0)=TRUE,1,"")</f>
      </c>
      <c r="BB66" s="56">
        <f>IF(AZ66="",0,(BB$4*(101+(1000*LOG(AZ$4,10))-(1000*LOG(AZ66,10)))))</f>
        <v>0</v>
      </c>
      <c r="BC66" s="33">
        <f>L66+O66+R66+U66+X66+AA66+AD66+AG66+AJ66+AM66+AP66+AS66+AV66+AY66+BB66</f>
        <v>912.9299601460255</v>
      </c>
      <c r="BD66" s="36">
        <f>BW66</f>
        <v>912.9299601460255</v>
      </c>
      <c r="BE66" s="18" t="str">
        <f>IF(MAX(BA66,AX66,AU66,AR66,AO66,AL66,AI66,AF66,AC66,Z66,W66,T66,T66,Q66,N66,K66)&gt;0,"*","")</f>
        <v>*</v>
      </c>
      <c r="BF66" s="34">
        <f>IF(BE66="*",BD66*0.05,0)</f>
        <v>45.646498007301275</v>
      </c>
      <c r="BG66" s="37">
        <f>BD66+BF66</f>
        <v>958.5764581533267</v>
      </c>
      <c r="BH66" s="30">
        <f>L66</f>
        <v>0</v>
      </c>
      <c r="BI66" s="30">
        <f>O66</f>
        <v>0</v>
      </c>
      <c r="BJ66" s="30">
        <f>R66</f>
        <v>0</v>
      </c>
      <c r="BK66" s="30">
        <f>U66</f>
        <v>322.8487496163566</v>
      </c>
      <c r="BL66" s="30">
        <f>X66</f>
        <v>239.3026981662813</v>
      </c>
      <c r="BM66" s="30">
        <f>AA66</f>
        <v>0</v>
      </c>
      <c r="BN66" s="30">
        <f>AD66</f>
        <v>127.32893872234922</v>
      </c>
      <c r="BO66" s="30">
        <f>AG66</f>
        <v>0</v>
      </c>
      <c r="BP66" s="30">
        <f>AJ66</f>
        <v>0</v>
      </c>
      <c r="BQ66" s="30">
        <f>AM66</f>
        <v>223.44957364103834</v>
      </c>
      <c r="BR66" s="30">
        <f>AP66</f>
        <v>0</v>
      </c>
      <c r="BS66" s="30">
        <f>AS66</f>
        <v>0</v>
      </c>
      <c r="BT66" s="30">
        <f>AV66</f>
        <v>0</v>
      </c>
      <c r="BU66" s="30">
        <f>AY66</f>
        <v>0</v>
      </c>
      <c r="BV66" s="30">
        <f>BB66</f>
        <v>0</v>
      </c>
      <c r="BW66" s="38">
        <f>(LARGE(BH66:BV66,1))+(LARGE(BH66:BV66,2))+(LARGE(BH66:BV66,3))+(LARGE(BH66:BV66,4))+(LARGE(BH66:BV66,5))</f>
        <v>912.9299601460255</v>
      </c>
    </row>
    <row r="67" spans="1:75" ht="12.75" customHeight="1">
      <c r="A67" s="28">
        <v>59</v>
      </c>
      <c r="B67" s="29" t="s">
        <v>203</v>
      </c>
      <c r="C67" s="16" t="s">
        <v>18</v>
      </c>
      <c r="D67" s="120">
        <v>3</v>
      </c>
      <c r="E67" s="177" t="s">
        <v>53</v>
      </c>
      <c r="F67" s="31">
        <v>2</v>
      </c>
      <c r="G67" s="50" t="s">
        <v>291</v>
      </c>
      <c r="H67" s="17"/>
      <c r="I67" s="341">
        <f>BG67</f>
        <v>920.4969615088087</v>
      </c>
      <c r="J67" s="251"/>
      <c r="L67" s="56">
        <f>IF(J67="",0,(L$4*(101+(1000*LOG(J$4,10))-(1000*LOG(J67,10)))))</f>
        <v>0</v>
      </c>
      <c r="M67" s="175"/>
      <c r="O67" s="32">
        <f>IF(M67="",0,(O$4*(101+(1000*LOG(M$4,10))-(1000*LOG(M67,10)))))</f>
        <v>0</v>
      </c>
      <c r="P67" s="168">
        <v>10</v>
      </c>
      <c r="Q67" s="55">
        <f>IF(AND(Q$1&lt;&gt;$F67,P67&gt;0)=TRUE,1,"")</f>
      </c>
      <c r="R67" s="56">
        <f>IF(P67="",0,(R$4*(101+(1000*LOG(P$4,10))-(1000*LOG(P67,10)))))</f>
        <v>423.219294733919</v>
      </c>
      <c r="S67" s="175"/>
      <c r="T67" s="18">
        <f>IF(AND(T$1&lt;&gt;$F67,S67&gt;0)=TRUE,1,"")</f>
      </c>
      <c r="U67" s="32">
        <f>IF(S67="",0,(U$4*(101+(1000*LOG(S$4,10))-(1000*LOG(S67,10)))))</f>
        <v>0</v>
      </c>
      <c r="V67" s="168">
        <v>19</v>
      </c>
      <c r="W67" s="55">
        <f>IF(AND(W$1&lt;&gt;$F67,V67&gt;0)=TRUE,1,"")</f>
      </c>
      <c r="X67" s="56">
        <f>IF(V67="",0,(X$4*(101+(1000*LOG(V$4,10))-(1000*LOG(V67,10)))))</f>
        <v>340.76033892505825</v>
      </c>
      <c r="Z67" s="18">
        <f>IF(AND(Z$1&lt;&gt;$F67,Y67&gt;0)=TRUE,1,"")</f>
      </c>
      <c r="AA67" s="32">
        <f>IF(Y67="",0,(AA$4*(101+(1000*LOG(Y$4,10))-(1000*LOG(Y67,10)))))</f>
        <v>0</v>
      </c>
      <c r="AB67" s="126"/>
      <c r="AC67" s="55">
        <f>IF(AND(AC$1&lt;&gt;$F67,AB67&gt;0)=TRUE,1,"")</f>
      </c>
      <c r="AD67" s="56">
        <f>IF(AB67="",0,(AD$4*(101+(1000*LOG(AB$4,10))-(1000*LOG(AB67,10)))))</f>
        <v>0</v>
      </c>
      <c r="AF67" s="18">
        <f>IF(AND(AF$1&lt;&gt;$F67,AE67&gt;0)=TRUE,1,"")</f>
      </c>
      <c r="AG67" s="34">
        <f>IF(AE67="",0,(AG$4*(101+(1000*LOG(AE$4,10))-(1000*LOG(AE67,10)))))</f>
        <v>0</v>
      </c>
      <c r="AI67" s="55">
        <f>IF(AND(AI$1&lt;&gt;$F67,AH67&gt;0)=TRUE,1,"")</f>
      </c>
      <c r="AJ67" s="56">
        <f>IF(AH67="",0,(AJ$4*(101+(1000*LOG(AH$4,10))-(1000*LOG(AH67,10)))))</f>
        <v>0</v>
      </c>
      <c r="AL67" s="18">
        <f>IF(AND(AL$1&lt;&gt;$F67,AK67&gt;0)=TRUE,1,"")</f>
      </c>
      <c r="AM67" s="34">
        <f>IF(AK67="",0,(AM$4*(101+(1000*LOG(AK$4,10))-(1000*LOG(AK67,10)))))</f>
        <v>0</v>
      </c>
      <c r="AO67" s="55">
        <f>IF(AND(AO$1&lt;&gt;$F67,AN67&gt;0)=TRUE,1,"")</f>
      </c>
      <c r="AP67" s="56">
        <f>IF(AN67="",0,(AP$4*(101+(1000*LOG(AN$4,10))-(1000*LOG(AN67,10)))))</f>
        <v>0</v>
      </c>
      <c r="AQ67" s="35"/>
      <c r="AR67" s="18">
        <f>IF(AND(AR$1&lt;&gt;$F67,AQ67&gt;0)=TRUE,1,"")</f>
      </c>
      <c r="AS67" s="32">
        <f>IF(AQ67="",0,(AS$4*(101+(1000*LOG(AQ$4,10))-(1000*LOG(AQ67,10)))))</f>
        <v>0</v>
      </c>
      <c r="AU67" s="55">
        <f>IF(AND(AU$1&lt;&gt;$F67,AT67&gt;0)=TRUE,1,"")</f>
      </c>
      <c r="AV67" s="56">
        <f>IF(AT67="",0,(AV$4*(101+(1000*LOG(AT$4,10))-(1000*LOG(AT67,10)))))</f>
        <v>0</v>
      </c>
      <c r="AW67" s="35"/>
      <c r="AX67" s="18">
        <f>IF(AND(AX$1&lt;&gt;$F67,AW67&gt;0)=TRUE,1,"")</f>
      </c>
      <c r="AY67" s="32">
        <f>IF(AW67="",0,(AY$4*(101+(1000*LOG(AW$4,10))-(1000*LOG(AW67,10)))))</f>
        <v>0</v>
      </c>
      <c r="AZ67" s="57">
        <v>22</v>
      </c>
      <c r="BA67" s="55">
        <f>IF(AND(BA$1&lt;&gt;$F67,AZ67&gt;0)=TRUE,1,"")</f>
      </c>
      <c r="BB67" s="56">
        <f>IF(AZ67="",0,(BB$4*(101+(1000*LOG(AZ$4,10))-(1000*LOG(AZ67,10)))))</f>
        <v>156.51732784983142</v>
      </c>
      <c r="BC67" s="33">
        <f>L67+O67+R67+U67+X67+AA67+AD67+AG67+AJ67+AM67+AP67+AS67+AV67+AY67+BB67</f>
        <v>920.4969615088087</v>
      </c>
      <c r="BD67" s="36">
        <f>BW67</f>
        <v>920.4969615088087</v>
      </c>
      <c r="BE67" s="18">
        <f>IF(MAX(BA67,AX67,AU67,AR67,AO67,AL67,AI67,AF67,AC67,Z67,W67,T67,T67,Q67,N67,K67)&gt;0,"*","")</f>
      </c>
      <c r="BF67" s="34">
        <f>IF(BE67="*",BD67*0.05,0)</f>
        <v>0</v>
      </c>
      <c r="BG67" s="37">
        <f>BD67+BF67</f>
        <v>920.4969615088087</v>
      </c>
      <c r="BH67" s="30">
        <f>L67</f>
        <v>0</v>
      </c>
      <c r="BI67" s="30">
        <f>O67</f>
        <v>0</v>
      </c>
      <c r="BJ67" s="30">
        <f>R67</f>
        <v>423.219294733919</v>
      </c>
      <c r="BK67" s="30">
        <f>U67</f>
        <v>0</v>
      </c>
      <c r="BL67" s="30">
        <f>X67</f>
        <v>340.76033892505825</v>
      </c>
      <c r="BM67" s="30">
        <f>AA67</f>
        <v>0</v>
      </c>
      <c r="BN67" s="30">
        <f>AD67</f>
        <v>0</v>
      </c>
      <c r="BO67" s="30">
        <f>AG67</f>
        <v>0</v>
      </c>
      <c r="BP67" s="30">
        <f>AJ67</f>
        <v>0</v>
      </c>
      <c r="BQ67" s="30">
        <f>AM67</f>
        <v>0</v>
      </c>
      <c r="BR67" s="30">
        <f>AP67</f>
        <v>0</v>
      </c>
      <c r="BS67" s="30">
        <f>AS67</f>
        <v>0</v>
      </c>
      <c r="BT67" s="30">
        <f>AV67</f>
        <v>0</v>
      </c>
      <c r="BU67" s="30">
        <f>AY67</f>
        <v>0</v>
      </c>
      <c r="BV67" s="30">
        <f>BB67</f>
        <v>156.51732784983142</v>
      </c>
      <c r="BW67" s="38">
        <f>(LARGE(BH67:BV67,1))+(LARGE(BH67:BV67,2))+(LARGE(BH67:BV67,3))+(LARGE(BH67:BV67,4))+(LARGE(BH67:BV67,5))</f>
        <v>920.4969615088087</v>
      </c>
    </row>
    <row r="68" spans="1:75" ht="12.75" customHeight="1">
      <c r="A68" s="28">
        <v>60</v>
      </c>
      <c r="B68" s="29" t="s">
        <v>202</v>
      </c>
      <c r="C68" s="16" t="s">
        <v>91</v>
      </c>
      <c r="D68" s="120">
        <v>1</v>
      </c>
      <c r="E68" s="177" t="s">
        <v>46</v>
      </c>
      <c r="F68" s="31">
        <v>1</v>
      </c>
      <c r="G68" s="50" t="s">
        <v>290</v>
      </c>
      <c r="H68" s="17" t="s">
        <v>565</v>
      </c>
      <c r="I68" s="341">
        <f>BG68</f>
        <v>910.2626336649635</v>
      </c>
      <c r="J68" s="251"/>
      <c r="L68" s="56">
        <f>IF(J68="",0,(L$4*(101+(1000*LOG(J$4,10))-(1000*LOG(J68,10)))))</f>
        <v>0</v>
      </c>
      <c r="M68" s="175"/>
      <c r="N68" s="18">
        <f>IF(AND(N$1&lt;&gt;$F68,M68&gt;0)=TRUE,1,"")</f>
      </c>
      <c r="O68" s="32">
        <f>IF(M68="",0,(O$4*(101+(1000*LOG(M$4,10))-(1000*LOG(M68,10)))))</f>
        <v>0</v>
      </c>
      <c r="Q68" s="55">
        <f>IF(AND(Q$1&lt;&gt;$F68,P68&gt;0)=TRUE,1,"")</f>
      </c>
      <c r="R68" s="56">
        <f>IF(P68="",0,(R$4*(101+(1000*LOG(P$4,10))-(1000*LOG(P68,10)))))</f>
        <v>0</v>
      </c>
      <c r="S68" s="175"/>
      <c r="T68" s="18">
        <f>IF(AND(T$1&lt;&gt;$F68,S68&gt;0)=TRUE,1,"")</f>
      </c>
      <c r="U68" s="32">
        <f>IF(S68="",0,(U$4*(101+(1000*LOG(S$4,10))-(1000*LOG(S68,10)))))</f>
        <v>0</v>
      </c>
      <c r="W68" s="55">
        <f>IF(AND(W$1&lt;&gt;$F68,V68&gt;0)=TRUE,1,"")</f>
      </c>
      <c r="X68" s="56">
        <f>IF(V68="",0,(X$4*(101+(1000*LOG(V$4,10))-(1000*LOG(V68,10)))))</f>
        <v>0</v>
      </c>
      <c r="Z68" s="18">
        <f>IF(AND(Z$1&lt;&gt;$F68,Y68&gt;0)=TRUE,1,"")</f>
      </c>
      <c r="AA68" s="32">
        <f>IF(Y68="",0,(AA$4*(101+(1000*LOG(Y$4,10))-(1000*LOG(Y68,10)))))</f>
        <v>0</v>
      </c>
      <c r="AB68" s="126"/>
      <c r="AC68" s="55">
        <f>IF(AND(AC$1&lt;&gt;$F68,AB68&gt;0)=TRUE,1,"")</f>
      </c>
      <c r="AD68" s="56">
        <f>IF(AB68="",0,(AD$4*(101+(1000*LOG(AB$4,10))-(1000*LOG(AB68,10)))))</f>
        <v>0</v>
      </c>
      <c r="AF68" s="18">
        <f>IF(AND(AF$1&lt;&gt;$F68,AE68&gt;0)=TRUE,1,"")</f>
      </c>
      <c r="AG68" s="34">
        <f>IF(AE68="",0,(AG$4*(101+(1000*LOG(AE$4,10))-(1000*LOG(AE68,10)))))</f>
        <v>0</v>
      </c>
      <c r="AI68" s="55">
        <f>IF(AND(AI$1&lt;&gt;$F68,AH68&gt;0)=TRUE,1,"")</f>
      </c>
      <c r="AJ68" s="56">
        <f>IF(AH68="",0,(AJ$4*(101+(1000*LOG(AH$4,10))-(1000*LOG(AH68,10)))))</f>
        <v>0</v>
      </c>
      <c r="AL68" s="18">
        <f>IF(AND(AL$1&lt;&gt;$F68,AK68&gt;0)=TRUE,1,"")</f>
      </c>
      <c r="AM68" s="34">
        <f>IF(AK68="",0,(AM$4*(101+(1000*LOG(AK$4,10))-(1000*LOG(AK68,10)))))</f>
        <v>0</v>
      </c>
      <c r="AN68" s="59">
        <v>6</v>
      </c>
      <c r="AO68" s="55">
        <f>IF(AND(AO$1&lt;&gt;$F68,AN68&gt;0)=TRUE,1,"")</f>
        <v>1</v>
      </c>
      <c r="AP68" s="56">
        <f>IF(AN68="",0,(AP$4*(101+(1000*LOG(AN$4,10))-(1000*LOG(AN68,10)))))</f>
        <v>866.9167939666319</v>
      </c>
      <c r="AQ68" s="35"/>
      <c r="AR68" s="18">
        <f>IF(AND(AR$1&lt;&gt;$F68,AQ68&gt;0)=TRUE,1,"")</f>
      </c>
      <c r="AS68" s="32">
        <f>IF(AQ68="",0,(AS$4*(101+(1000*LOG(AQ$4,10))-(1000*LOG(AQ68,10)))))</f>
        <v>0</v>
      </c>
      <c r="AU68" s="55">
        <f>IF(AND(AU$1&lt;&gt;$F68,AT68&gt;0)=TRUE,1,"")</f>
      </c>
      <c r="AV68" s="56">
        <f>IF(AT68="",0,(AV$4*(101+(1000*LOG(AT$4,10))-(1000*LOG(AT68,10)))))</f>
        <v>0</v>
      </c>
      <c r="AW68" s="35"/>
      <c r="AX68" s="18">
        <f>IF(AND(AX$1&lt;&gt;$F68,AW68&gt;0)=TRUE,1,"")</f>
      </c>
      <c r="AY68" s="32">
        <f>IF(AW68="",0,(AY$4*(101+(1000*LOG(AW$4,10))-(1000*LOG(AW68,10)))))</f>
        <v>0</v>
      </c>
      <c r="BA68" s="55">
        <f>IF(AND(BA$1&lt;&gt;$F68,AZ68&gt;0)=TRUE,1,"")</f>
      </c>
      <c r="BB68" s="56">
        <f>IF(AZ68="",0,(BB$4*(101+(1000*LOG(AZ$4,10))-(1000*LOG(AZ68,10)))))</f>
        <v>0</v>
      </c>
      <c r="BC68" s="33">
        <f>L68+O68+R68+U68+X68+AA68+AD68+AG68+AJ68+AM68+AP68+AS68+AV68+AY68+BB68</f>
        <v>866.9167939666319</v>
      </c>
      <c r="BD68" s="36">
        <f>BW68</f>
        <v>866.9167939666319</v>
      </c>
      <c r="BE68" s="18" t="str">
        <f>IF(MAX(BA68,AX68,AU68,AR68,AO68,AL68,AI68,AF68,AC68,Z68,W68,T68,T68,Q68,N68,K68)&gt;0,"*","")</f>
        <v>*</v>
      </c>
      <c r="BF68" s="34">
        <f>IF(BE68="*",BD68*0.05,0)</f>
        <v>43.345839698331595</v>
      </c>
      <c r="BG68" s="37">
        <f>BD68+BF68</f>
        <v>910.2626336649635</v>
      </c>
      <c r="BH68" s="30">
        <f>L68</f>
        <v>0</v>
      </c>
      <c r="BI68" s="30">
        <f>O68</f>
        <v>0</v>
      </c>
      <c r="BJ68" s="30">
        <f>R68</f>
        <v>0</v>
      </c>
      <c r="BK68" s="30">
        <f>U68</f>
        <v>0</v>
      </c>
      <c r="BL68" s="30">
        <f>X68</f>
        <v>0</v>
      </c>
      <c r="BM68" s="30">
        <f>AA68</f>
        <v>0</v>
      </c>
      <c r="BN68" s="30">
        <f>AD68</f>
        <v>0</v>
      </c>
      <c r="BO68" s="30">
        <f>AG68</f>
        <v>0</v>
      </c>
      <c r="BP68" s="30">
        <f>AJ68</f>
        <v>0</v>
      </c>
      <c r="BQ68" s="30">
        <f>AM68</f>
        <v>0</v>
      </c>
      <c r="BR68" s="30">
        <f>AP68</f>
        <v>866.9167939666319</v>
      </c>
      <c r="BS68" s="30">
        <f>AS68</f>
        <v>0</v>
      </c>
      <c r="BT68" s="30">
        <f>AV68</f>
        <v>0</v>
      </c>
      <c r="BU68" s="30">
        <f>AY68</f>
        <v>0</v>
      </c>
      <c r="BV68" s="30">
        <f>BB68</f>
        <v>0</v>
      </c>
      <c r="BW68" s="38">
        <f>(LARGE(BH68:BV68,1))+(LARGE(BH68:BV68,2))+(LARGE(BH68:BV68,3))+(LARGE(BH68:BV68,4))+(LARGE(BH68:BV68,5))</f>
        <v>866.9167939666319</v>
      </c>
    </row>
    <row r="69" spans="1:75" ht="13.5" customHeight="1">
      <c r="A69" s="28">
        <v>61</v>
      </c>
      <c r="B69" s="29" t="s">
        <v>83</v>
      </c>
      <c r="C69" s="16" t="s">
        <v>14</v>
      </c>
      <c r="D69" s="120">
        <v>1</v>
      </c>
      <c r="E69" s="177" t="s">
        <v>53</v>
      </c>
      <c r="F69" s="31">
        <v>2</v>
      </c>
      <c r="G69" s="50" t="s">
        <v>289</v>
      </c>
      <c r="H69" s="17" t="s">
        <v>565</v>
      </c>
      <c r="I69" s="341">
        <f>BG69</f>
        <v>896.8800173440752</v>
      </c>
      <c r="J69" s="251"/>
      <c r="L69" s="56">
        <f>IF(J69="",0,(L$4*(101+(1000*LOG(J$4,10))-(1000*LOG(J69,10)))))</f>
        <v>0</v>
      </c>
      <c r="M69" s="175"/>
      <c r="N69" s="18">
        <f>IF(AND(N$1&lt;&gt;$F69,M69&gt;0)=TRUE,1,"")</f>
      </c>
      <c r="O69" s="32">
        <f>IF(M69="",0,(O$4*(101+(1000*LOG(M$4,10))-(1000*LOG(M69,10)))))</f>
        <v>0</v>
      </c>
      <c r="Q69" s="55">
        <f>IF(AND(Q$1&lt;&gt;$F69,P69&gt;0)=TRUE,1,"")</f>
      </c>
      <c r="R69" s="56">
        <f>IF(P69="",0,(R$4*(101+(1000*LOG(P$4,10))-(1000*LOG(P69,10)))))</f>
        <v>0</v>
      </c>
      <c r="S69" s="175"/>
      <c r="T69" s="18">
        <f>IF(AND(T$1&lt;&gt;$F69,S69&gt;0)=TRUE,1,"")</f>
      </c>
      <c r="U69" s="32">
        <f>IF(S69="",0,(U$4*(101+(1000*LOG(S$4,10))-(1000*LOG(S69,10)))))</f>
        <v>0</v>
      </c>
      <c r="W69" s="55">
        <f>IF(AND(W$1&lt;&gt;$F69,V69&gt;0)=TRUE,1,"")</f>
      </c>
      <c r="X69" s="56">
        <f>IF(V69="",0,(X$4*(101+(1000*LOG(V$4,10))-(1000*LOG(V69,10)))))</f>
        <v>0</v>
      </c>
      <c r="Z69" s="18">
        <f>IF(AND(Z$1&lt;&gt;$F69,Y69&gt;0)=TRUE,1,"")</f>
      </c>
      <c r="AA69" s="32">
        <f>IF(Y69="",0,(AA$4*(101+(1000*LOG(Y$4,10))-(1000*LOG(Y69,10)))))</f>
        <v>0</v>
      </c>
      <c r="AB69" s="126"/>
      <c r="AC69" s="55">
        <f>IF(AND(AC$1&lt;&gt;$F69,AB69&gt;0)=TRUE,1,"")</f>
      </c>
      <c r="AD69" s="56">
        <f>IF(AB69="",0,(AD$4*(101+(1000*LOG(AB$4,10))-(1000*LOG(AB69,10)))))</f>
        <v>0</v>
      </c>
      <c r="AF69" s="18">
        <f>IF(AND(AF$1&lt;&gt;$F69,AE69&gt;0)=TRUE,1,"")</f>
      </c>
      <c r="AG69" s="34">
        <f>IF(AE69="",0,(AG$4*(101+(1000*LOG(AE$4,10))-(1000*LOG(AE69,10)))))</f>
        <v>0</v>
      </c>
      <c r="AI69" s="55">
        <f>IF(AND(AI$1&lt;&gt;$F69,AH69&gt;0)=TRUE,1,"")</f>
      </c>
      <c r="AJ69" s="56">
        <f>IF(AH69="",0,(AJ$4*(101+(1000*LOG(AH$4,10))-(1000*LOG(AH69,10)))))</f>
        <v>0</v>
      </c>
      <c r="AL69" s="18">
        <f>IF(AND(AL$1&lt;&gt;$F69,AK69&gt;0)=TRUE,1,"")</f>
      </c>
      <c r="AM69" s="34">
        <f>IF(AK69="",0,(AM$4*(101+(1000*LOG(AK$4,10))-(1000*LOG(AK69,10)))))</f>
        <v>0</v>
      </c>
      <c r="AO69" s="55">
        <f>IF(AND(AO$1&lt;&gt;$F69,AN69&gt;0)=TRUE,1,"")</f>
      </c>
      <c r="AP69" s="56">
        <f>IF(AN69="",0,(AP$4*(101+(1000*LOG(AN$4,10))-(1000*LOG(AN69,10)))))</f>
        <v>0</v>
      </c>
      <c r="AQ69" s="35"/>
      <c r="AR69" s="18">
        <f>IF(AND(AR$1&lt;&gt;$F69,AQ69&gt;0)=TRUE,1,"")</f>
      </c>
      <c r="AS69" s="32">
        <f>IF(AQ69="",0,(AS$4*(101+(1000*LOG(AQ$4,10))-(1000*LOG(AQ69,10)))))</f>
        <v>0</v>
      </c>
      <c r="AU69" s="55">
        <f>IF(AND(AU$1&lt;&gt;$F69,AT69&gt;0)=TRUE,1,"")</f>
      </c>
      <c r="AV69" s="56">
        <f>IF(AT69="",0,(AV$4*(101+(1000*LOG(AT$4,10))-(1000*LOG(AT69,10)))))</f>
        <v>0</v>
      </c>
      <c r="AW69" s="35"/>
      <c r="AX69" s="18">
        <f>IF(AND(AX$1&lt;&gt;$F69,AW69&gt;0)=TRUE,1,"")</f>
      </c>
      <c r="AY69" s="32">
        <f>IF(AW69="",0,(AY$4*(101+(1000*LOG(AW$4,10))-(1000*LOG(AW69,10)))))</f>
        <v>0</v>
      </c>
      <c r="AZ69" s="57">
        <v>4</v>
      </c>
      <c r="BA69" s="55">
        <f>IF(AND(BA$1&lt;&gt;$F69,AZ69&gt;0)=TRUE,1,"")</f>
      </c>
      <c r="BB69" s="56">
        <f>IF(AZ69="",0,(BB$4*(101+(1000*LOG(AZ$4,10))-(1000*LOG(AZ69,10)))))</f>
        <v>896.8800173440752</v>
      </c>
      <c r="BC69" s="33">
        <f>L69+O69+R69+U69+X69+AA69+AD69+AG69+AJ69+AM69+AP69+AS69+AV69+AY69+BB69</f>
        <v>896.8800173440752</v>
      </c>
      <c r="BD69" s="36">
        <f>BW69</f>
        <v>896.8800173440752</v>
      </c>
      <c r="BE69" s="18">
        <f>IF(MAX(BA69,AX69,AU69,AR69,AO69,AL69,AI69,AF69,AC69,Z69,W69,T69,T69,Q69,N69,K69)&gt;0,"*","")</f>
      </c>
      <c r="BF69" s="34">
        <f>IF(BE69="*",BD69*0.05,0)</f>
        <v>0</v>
      </c>
      <c r="BG69" s="37">
        <f>BD69+BF69</f>
        <v>896.8800173440752</v>
      </c>
      <c r="BH69" s="30">
        <f>L69</f>
        <v>0</v>
      </c>
      <c r="BI69" s="30">
        <f>O69</f>
        <v>0</v>
      </c>
      <c r="BJ69" s="30">
        <f>R69</f>
        <v>0</v>
      </c>
      <c r="BK69" s="30">
        <f>U69</f>
        <v>0</v>
      </c>
      <c r="BL69" s="30">
        <f>X69</f>
        <v>0</v>
      </c>
      <c r="BM69" s="30">
        <f>AA69</f>
        <v>0</v>
      </c>
      <c r="BN69" s="30">
        <f>AD69</f>
        <v>0</v>
      </c>
      <c r="BO69" s="30">
        <f>AG69</f>
        <v>0</v>
      </c>
      <c r="BP69" s="30">
        <f>AJ69</f>
        <v>0</v>
      </c>
      <c r="BQ69" s="30">
        <f>AM69</f>
        <v>0</v>
      </c>
      <c r="BR69" s="30">
        <f>AP69</f>
        <v>0</v>
      </c>
      <c r="BS69" s="30">
        <f>AS69</f>
        <v>0</v>
      </c>
      <c r="BT69" s="30">
        <f>AV69</f>
        <v>0</v>
      </c>
      <c r="BU69" s="30">
        <f>AY69</f>
        <v>0</v>
      </c>
      <c r="BV69" s="30">
        <f>BB69</f>
        <v>896.8800173440752</v>
      </c>
      <c r="BW69" s="38">
        <f>(LARGE(BH69:BV69,1))+(LARGE(BH69:BV69,2))+(LARGE(BH69:BV69,3))+(LARGE(BH69:BV69,4))+(LARGE(BH69:BV69,5))</f>
        <v>896.8800173440752</v>
      </c>
    </row>
    <row r="70" spans="1:177" s="4" customFormat="1" ht="12.75" customHeight="1">
      <c r="A70" s="28">
        <v>62</v>
      </c>
      <c r="B70" s="29" t="s">
        <v>164</v>
      </c>
      <c r="C70" s="16" t="s">
        <v>74</v>
      </c>
      <c r="D70" s="120">
        <v>2</v>
      </c>
      <c r="E70" s="177" t="s">
        <v>36</v>
      </c>
      <c r="F70" s="31">
        <v>2</v>
      </c>
      <c r="G70" s="50" t="s">
        <v>290</v>
      </c>
      <c r="H70" s="17" t="s">
        <v>565</v>
      </c>
      <c r="I70" s="341">
        <f>BG70</f>
        <v>868.1774909397113</v>
      </c>
      <c r="J70" s="251"/>
      <c r="K70" s="55"/>
      <c r="L70" s="56">
        <f>IF(J70="",0,(L$4*(101+(1000*LOG(J$4,10))-(1000*LOG(J70,10)))))</f>
        <v>0</v>
      </c>
      <c r="M70" s="175"/>
      <c r="N70" s="18">
        <f>IF(AND(N$1&lt;&gt;$F70,M70&gt;0)=TRUE,1,"")</f>
      </c>
      <c r="O70" s="32">
        <f>IF(M70="",0,(O$4*(101+(1000*LOG(M$4,10))-(1000*LOG(M70,10)))))</f>
        <v>0</v>
      </c>
      <c r="P70" s="168"/>
      <c r="Q70" s="55">
        <f>IF(AND(Q$1&lt;&gt;$F70,P70&gt;0)=TRUE,1,"")</f>
      </c>
      <c r="R70" s="56">
        <f>IF(P70="",0,(R$4*(101+(1000*LOG(P$4,10))-(1000*LOG(P70,10)))))</f>
        <v>0</v>
      </c>
      <c r="S70" s="175"/>
      <c r="T70" s="18">
        <f>IF(AND(T$1&lt;&gt;$F70,S70&gt;0)=TRUE,1,"")</f>
      </c>
      <c r="U70" s="32">
        <f>IF(S70="",0,(U$4*(101+(1000*LOG(S$4,10))-(1000*LOG(S70,10)))))</f>
        <v>0</v>
      </c>
      <c r="V70" s="168">
        <v>11</v>
      </c>
      <c r="W70" s="55">
        <f>IF(AND(W$1&lt;&gt;$F70,V70&gt;0)=TRUE,1,"")</f>
      </c>
      <c r="X70" s="56">
        <f>IF(V70="",0,(X$4*(101+(1000*LOG(V$4,10))-(1000*LOG(V70,10)))))</f>
        <v>578.1212547196624</v>
      </c>
      <c r="Y70" s="202"/>
      <c r="Z70" s="18">
        <f>IF(AND(Z$1&lt;&gt;$F70,Y70&gt;0)=TRUE,1,"")</f>
      </c>
      <c r="AA70" s="32">
        <f>IF(Y70="",0,(AA$4*(101+(1000*LOG(Y$4,10))-(1000*LOG(Y70,10)))))</f>
        <v>0</v>
      </c>
      <c r="AB70" s="126">
        <v>22</v>
      </c>
      <c r="AC70" s="55">
        <f>IF(AND(AC$1&lt;&gt;$F70,AB70&gt;0)=TRUE,1,"")</f>
      </c>
      <c r="AD70" s="56">
        <f>IF(AB70="",0,(AD$4*(101+(1000*LOG(AB$4,10))-(1000*LOG(AB70,10)))))</f>
        <v>290.05623622004896</v>
      </c>
      <c r="AE70" s="35"/>
      <c r="AF70" s="18">
        <f>IF(AND(AF$1&lt;&gt;$F70,AE70&gt;0)=TRUE,1,"")</f>
      </c>
      <c r="AG70" s="34">
        <f>IF(AE70="",0,(AG$4*(101+(1000*LOG(AE$4,10))-(1000*LOG(AE70,10)))))</f>
        <v>0</v>
      </c>
      <c r="AH70" s="59"/>
      <c r="AI70" s="55">
        <f>IF(AND(AI$1&lt;&gt;$F70,AH70&gt;0)=TRUE,1,"")</f>
      </c>
      <c r="AJ70" s="56">
        <f>IF(AH70="",0,(AJ$4*(101+(1000*LOG(AH$4,10))-(1000*LOG(AH70,10)))))</f>
        <v>0</v>
      </c>
      <c r="AK70" s="35"/>
      <c r="AL70" s="18">
        <f>IF(AND(AL$1&lt;&gt;$F70,AK70&gt;0)=TRUE,1,"")</f>
      </c>
      <c r="AM70" s="34">
        <f>IF(AK70="",0,(AM$4*(101+(1000*LOG(AK$4,10))-(1000*LOG(AK70,10)))))</f>
        <v>0</v>
      </c>
      <c r="AN70" s="59"/>
      <c r="AO70" s="55">
        <f>IF(AND(AO$1&lt;&gt;$F70,AN70&gt;0)=TRUE,1,"")</f>
      </c>
      <c r="AP70" s="56">
        <f>IF(AN70="",0,(AP$4*(101+(1000*LOG(AN$4,10))-(1000*LOG(AN70,10)))))</f>
        <v>0</v>
      </c>
      <c r="AQ70" s="35"/>
      <c r="AR70" s="18">
        <f>IF(AND(AR$1&lt;&gt;$F70,AQ70&gt;0)=TRUE,1,"")</f>
      </c>
      <c r="AS70" s="32">
        <f>IF(AQ70="",0,(AS$4*(101+(1000*LOG(AQ$4,10))-(1000*LOG(AQ70,10)))))</f>
        <v>0</v>
      </c>
      <c r="AT70" s="59"/>
      <c r="AU70" s="55">
        <f>IF(AND(AU$1&lt;&gt;$F70,AT70&gt;0)=TRUE,1,"")</f>
      </c>
      <c r="AV70" s="56">
        <f>IF(AT70="",0,(AV$4*(101+(1000*LOG(AT$4,10))-(1000*LOG(AT70,10)))))</f>
        <v>0</v>
      </c>
      <c r="AW70" s="35"/>
      <c r="AX70" s="18">
        <f>IF(AND(AX$1&lt;&gt;$F70,AW70&gt;0)=TRUE,1,"")</f>
      </c>
      <c r="AY70" s="32">
        <f>IF(AW70="",0,(AY$4*(101+(1000*LOG(AW$4,10))-(1000*LOG(AW70,10)))))</f>
        <v>0</v>
      </c>
      <c r="AZ70" s="57"/>
      <c r="BA70" s="55">
        <f>IF(AND(BA$1&lt;&gt;$F70,AZ70&gt;0)=TRUE,1,"")</f>
      </c>
      <c r="BB70" s="56">
        <f>IF(AZ70="",0,(BB$4*(101+(1000*LOG(AZ$4,10))-(1000*LOG(AZ70,10)))))</f>
        <v>0</v>
      </c>
      <c r="BC70" s="33">
        <f>L70+O70+R70+U70+X70+AA70+AD70+AG70+AJ70+AM70+AP70+AS70+AV70+AY70+BB70</f>
        <v>868.1774909397113</v>
      </c>
      <c r="BD70" s="36">
        <f>BW70</f>
        <v>868.1774909397113</v>
      </c>
      <c r="BE70" s="18">
        <f>IF(MAX(BA70,AX70,AU70,AR70,AO70,AL70,AI70,AF70,AC70,Z70,W70,T70,T70,Q70,N70,K70)&gt;0,"*","")</f>
      </c>
      <c r="BF70" s="34">
        <f>IF(BE70="*",BD70*0.05,0)</f>
        <v>0</v>
      </c>
      <c r="BG70" s="37">
        <f>BD70+BF70</f>
        <v>868.1774909397113</v>
      </c>
      <c r="BH70" s="30">
        <f>L70</f>
        <v>0</v>
      </c>
      <c r="BI70" s="30">
        <f>O70</f>
        <v>0</v>
      </c>
      <c r="BJ70" s="30">
        <f>R70</f>
        <v>0</v>
      </c>
      <c r="BK70" s="30">
        <f>U70</f>
        <v>0</v>
      </c>
      <c r="BL70" s="30">
        <f>X70</f>
        <v>578.1212547196624</v>
      </c>
      <c r="BM70" s="30">
        <f>AA70</f>
        <v>0</v>
      </c>
      <c r="BN70" s="30">
        <f>AD70</f>
        <v>290.05623622004896</v>
      </c>
      <c r="BO70" s="30">
        <f>AG70</f>
        <v>0</v>
      </c>
      <c r="BP70" s="30">
        <f>AJ70</f>
        <v>0</v>
      </c>
      <c r="BQ70" s="30">
        <f>AM70</f>
        <v>0</v>
      </c>
      <c r="BR70" s="30">
        <f>AP70</f>
        <v>0</v>
      </c>
      <c r="BS70" s="30">
        <f>AS70</f>
        <v>0</v>
      </c>
      <c r="BT70" s="30">
        <f>AV70</f>
        <v>0</v>
      </c>
      <c r="BU70" s="30">
        <f>AY70</f>
        <v>0</v>
      </c>
      <c r="BV70" s="30">
        <f>BB70</f>
        <v>0</v>
      </c>
      <c r="BW70" s="38">
        <f>(LARGE(BH70:BV70,1))+(LARGE(BH70:BV70,2))+(LARGE(BH70:BV70,3))+(LARGE(BH70:BV70,4))+(LARGE(BH70:BV70,5))</f>
        <v>868.1774909397113</v>
      </c>
      <c r="BX70" s="42"/>
      <c r="BY70" s="35"/>
      <c r="BZ70" s="35"/>
      <c r="CA70" s="35"/>
      <c r="CB70" s="35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</row>
    <row r="71" spans="1:75" ht="12.75" customHeight="1">
      <c r="A71" s="28">
        <v>63</v>
      </c>
      <c r="B71" s="29" t="s">
        <v>137</v>
      </c>
      <c r="C71" s="16" t="s">
        <v>138</v>
      </c>
      <c r="D71" s="120">
        <v>3</v>
      </c>
      <c r="E71" s="177" t="s">
        <v>36</v>
      </c>
      <c r="F71" s="31">
        <v>2</v>
      </c>
      <c r="G71" s="50" t="s">
        <v>290</v>
      </c>
      <c r="H71" s="17" t="s">
        <v>565</v>
      </c>
      <c r="I71" s="341">
        <f>BG71</f>
        <v>866.5196077160226</v>
      </c>
      <c r="J71" s="251"/>
      <c r="L71" s="56">
        <f>IF(J71="",0,(L$4*(101+(1000*LOG(J$4,10))-(1000*LOG(J71,10)))))</f>
        <v>0</v>
      </c>
      <c r="M71" s="175"/>
      <c r="N71" s="18">
        <f>IF(AND(N$1&lt;&gt;$F71,M71&gt;0)=TRUE,1,"")</f>
      </c>
      <c r="O71" s="32">
        <f>IF(M71="",0,(O$4*(101+(1000*LOG(M$4,10))-(1000*LOG(M71,10)))))</f>
        <v>0</v>
      </c>
      <c r="Q71" s="55">
        <f>IF(AND(Q$1&lt;&gt;$F71,P71&gt;0)=TRUE,1,"")</f>
      </c>
      <c r="R71" s="56">
        <f>IF(P71="",0,(R$4*(101+(1000*LOG(P$4,10))-(1000*LOG(P71,10)))))</f>
        <v>0</v>
      </c>
      <c r="S71" s="175"/>
      <c r="T71" s="18">
        <f>IF(AND(T$1&lt;&gt;$F71,S71&gt;0)=TRUE,1,"")</f>
      </c>
      <c r="U71" s="32">
        <f>IF(S71="",0,(U$4*(101+(1000*LOG(S$4,10))-(1000*LOG(S71,10)))))</f>
        <v>0</v>
      </c>
      <c r="V71" s="168">
        <v>23</v>
      </c>
      <c r="W71" s="55">
        <f>IF(AND(W$1&lt;&gt;$F71,V71&gt;0)=TRUE,1,"")</f>
      </c>
      <c r="X71" s="56">
        <f>IF(V71="",0,(X$4*(101+(1000*LOG(V$4,10))-(1000*LOG(V71,10)))))</f>
        <v>257.78610386029436</v>
      </c>
      <c r="Z71" s="18">
        <f>IF(AND(Z$1&lt;&gt;$F71,Y71&gt;0)=TRUE,1,"")</f>
      </c>
      <c r="AA71" s="32">
        <f>IF(Y71="",0,(AA$4*(101+(1000*LOG(Y$4,10))-(1000*LOG(Y71,10)))))</f>
        <v>0</v>
      </c>
      <c r="AB71" s="126"/>
      <c r="AC71" s="55">
        <f>IF(AND(AC$1&lt;&gt;$F71,AB71&gt;0)=TRUE,1,"")</f>
      </c>
      <c r="AD71" s="56">
        <f>IF(AB71="",0,(AD$4*(101+(1000*LOG(AB$4,10))-(1000*LOG(AB71,10)))))</f>
        <v>0</v>
      </c>
      <c r="AF71" s="18">
        <f>IF(AND(AF$1&lt;&gt;$F71,AE71&gt;0)=TRUE,1,"")</f>
      </c>
      <c r="AG71" s="34">
        <f>IF(AE71="",0,(AG$4*(101+(1000*LOG(AE$4,10))-(1000*LOG(AE71,10)))))</f>
        <v>0</v>
      </c>
      <c r="AH71" s="59">
        <v>27</v>
      </c>
      <c r="AI71" s="55">
        <f>IF(AND(AI$1&lt;&gt;$F71,AH71&gt;0)=TRUE,1,"")</f>
        <v>1</v>
      </c>
      <c r="AJ71" s="56">
        <f>IF(AH71="",0,(AJ$4*(101+(1000*LOG(AH$4,10))-(1000*LOG(AH71,10)))))</f>
        <v>251.3939411040849</v>
      </c>
      <c r="AK71" s="35">
        <v>43</v>
      </c>
      <c r="AL71" s="18">
        <f>IF(AND(AL$1&lt;&gt;$F71,AK71&gt;0)=TRUE,1,"")</f>
        <v>1</v>
      </c>
      <c r="AM71" s="34">
        <f>IF(AK71="",0,(AM$4*(101+(1000*LOG(AK$4,10))-(1000*LOG(AK71,10)))))</f>
        <v>316.0767242889756</v>
      </c>
      <c r="AO71" s="55">
        <f>IF(AND(AO$1&lt;&gt;$F71,AN71&gt;0)=TRUE,1,"")</f>
      </c>
      <c r="AP71" s="56">
        <f>IF(AN71="",0,(AP$4*(101+(1000*LOG(AN$4,10))-(1000*LOG(AN71,10)))))</f>
        <v>0</v>
      </c>
      <c r="AQ71" s="35"/>
      <c r="AR71" s="18">
        <f>IF(AND(AR$1&lt;&gt;$F71,AQ71&gt;0)=TRUE,1,"")</f>
      </c>
      <c r="AS71" s="32">
        <f>IF(AQ71="",0,(AS$4*(101+(1000*LOG(AQ$4,10))-(1000*LOG(AQ71,10)))))</f>
        <v>0</v>
      </c>
      <c r="AU71" s="55">
        <f>IF(AND(AU$1&lt;&gt;$F71,AT71&gt;0)=TRUE,1,"")</f>
      </c>
      <c r="AV71" s="56">
        <f>IF(AT71="",0,(AV$4*(101+(1000*LOG(AT$4,10))-(1000*LOG(AT71,10)))))</f>
        <v>0</v>
      </c>
      <c r="AW71" s="35"/>
      <c r="AX71" s="18">
        <f>IF(AND(AX$1&lt;&gt;$F71,AW71&gt;0)=TRUE,1,"")</f>
      </c>
      <c r="AY71" s="32">
        <f>IF(AW71="",0,(AY$4*(101+(1000*LOG(AW$4,10))-(1000*LOG(AW71,10)))))</f>
        <v>0</v>
      </c>
      <c r="BA71" s="55">
        <f>IF(AND(BA$1&lt;&gt;$F71,AZ71&gt;0)=TRUE,1,"")</f>
      </c>
      <c r="BB71" s="56">
        <f>IF(AZ71="",0,(BB$4*(101+(1000*LOG(AZ$4,10))-(1000*LOG(AZ71,10)))))</f>
        <v>0</v>
      </c>
      <c r="BC71" s="33">
        <f>L71+O71+R71+U71+X71+AA71+AD71+AG71+AJ71+AM71+AP71+AS71+AV71+AY71+BB71</f>
        <v>825.2567692533548</v>
      </c>
      <c r="BD71" s="36">
        <f>BW71</f>
        <v>825.2567692533548</v>
      </c>
      <c r="BE71" s="18" t="str">
        <f>IF(MAX(BA71,AX71,AU71,AR71,AO71,AL71,AI71,AF71,AC71,Z71,W71,T71,T71,Q71,N71,K71)&gt;0,"*","")</f>
        <v>*</v>
      </c>
      <c r="BF71" s="34">
        <f>IF(BE71="*",BD71*0.05,0)</f>
        <v>41.262838462667744</v>
      </c>
      <c r="BG71" s="37">
        <f>BD71+BF71</f>
        <v>866.5196077160226</v>
      </c>
      <c r="BH71" s="30">
        <f>L71</f>
        <v>0</v>
      </c>
      <c r="BI71" s="30">
        <f>O71</f>
        <v>0</v>
      </c>
      <c r="BJ71" s="30">
        <f>R71</f>
        <v>0</v>
      </c>
      <c r="BK71" s="30">
        <f>U71</f>
        <v>0</v>
      </c>
      <c r="BL71" s="30">
        <f>X71</f>
        <v>257.78610386029436</v>
      </c>
      <c r="BM71" s="30">
        <f>AA71</f>
        <v>0</v>
      </c>
      <c r="BN71" s="30">
        <f>AD71</f>
        <v>0</v>
      </c>
      <c r="BO71" s="30">
        <f>AG71</f>
        <v>0</v>
      </c>
      <c r="BP71" s="30">
        <f>AJ71</f>
        <v>251.3939411040849</v>
      </c>
      <c r="BQ71" s="30">
        <f>AM71</f>
        <v>316.0767242889756</v>
      </c>
      <c r="BR71" s="30">
        <f>AP71</f>
        <v>0</v>
      </c>
      <c r="BS71" s="30">
        <f>AS71</f>
        <v>0</v>
      </c>
      <c r="BT71" s="30">
        <f>AV71</f>
        <v>0</v>
      </c>
      <c r="BU71" s="30">
        <f>AY71</f>
        <v>0</v>
      </c>
      <c r="BV71" s="30">
        <f>BB71</f>
        <v>0</v>
      </c>
      <c r="BW71" s="38">
        <f>(LARGE(BH71:BV71,1))+(LARGE(BH71:BV71,2))+(LARGE(BH71:BV71,3))+(LARGE(BH71:BV71,4))+(LARGE(BH71:BV71,5))</f>
        <v>825.2567692533548</v>
      </c>
    </row>
    <row r="72" spans="1:75" ht="12.75" customHeight="1">
      <c r="A72" s="28">
        <v>63</v>
      </c>
      <c r="B72" s="193" t="s">
        <v>442</v>
      </c>
      <c r="C72" s="194" t="s">
        <v>555</v>
      </c>
      <c r="D72" s="188">
        <v>1</v>
      </c>
      <c r="E72" s="189" t="s">
        <v>288</v>
      </c>
      <c r="F72" s="190">
        <v>3</v>
      </c>
      <c r="G72" s="191" t="s">
        <v>290</v>
      </c>
      <c r="H72" s="192" t="e">
        <v>#N/A</v>
      </c>
      <c r="I72" s="342">
        <f>BG72</f>
        <v>859.798115921212</v>
      </c>
      <c r="J72" s="251"/>
      <c r="L72" s="56">
        <f>IF(J72="",0,(L$4*(101+(1000*LOG(J$4,10))-(1000*LOG(J72,10)))))</f>
        <v>0</v>
      </c>
      <c r="M72" s="175"/>
      <c r="N72" s="18">
        <f>IF(AND(N$1&lt;&gt;$F72,M72&gt;0)=TRUE,1,"")</f>
      </c>
      <c r="O72" s="32">
        <f>IF(M72="",0,(O$4*(101+(1000*LOG(M$4,10))-(1000*LOG(M72,10)))))</f>
        <v>0</v>
      </c>
      <c r="Q72" s="55">
        <f>IF(AND(Q$1&lt;&gt;$F72,P72&gt;0)=TRUE,1,"")</f>
      </c>
      <c r="R72" s="56">
        <f>IF(P72="",0,(R$4*(101+(1000*LOG(P$4,10))-(1000*LOG(P72,10)))))</f>
        <v>0</v>
      </c>
      <c r="S72" s="175"/>
      <c r="T72" s="18">
        <f>IF(AND(T$1&lt;&gt;$F72,S72&gt;0)=TRUE,1,"")</f>
      </c>
      <c r="U72" s="32">
        <f>IF(S72="",0,(U$4*(101+(1000*LOG(S$4,10))-(1000*LOG(S72,10)))))</f>
        <v>0</v>
      </c>
      <c r="W72" s="55">
        <f>IF(AND(W$1&lt;&gt;$F72,V72&gt;0)=TRUE,1,"")</f>
      </c>
      <c r="X72" s="56">
        <f>IF(V72="",0,(X$4*(101+(1000*LOG(V$4,10))-(1000*LOG(V72,10)))))</f>
        <v>0</v>
      </c>
      <c r="Z72" s="18">
        <f>IF(AND(Z$1&lt;&gt;$F72,Y72&gt;0)=TRUE,1,"")</f>
      </c>
      <c r="AA72" s="32">
        <f>IF(Y72="",0,(AA$4*(101+(1000*LOG(Y$4,10))-(1000*LOG(Y72,10)))))</f>
        <v>0</v>
      </c>
      <c r="AB72" s="126"/>
      <c r="AC72" s="55">
        <f>IF(AND(AC$1&lt;&gt;$F72,AB72&gt;0)=TRUE,1,"")</f>
      </c>
      <c r="AD72" s="56">
        <f>IF(AB72="",0,(AD$4*(101+(1000*LOG(AB$4,10))-(1000*LOG(AB72,10)))))</f>
        <v>0</v>
      </c>
      <c r="AF72" s="18">
        <f>IF(AND(AF$1&lt;&gt;$F72,AE72&gt;0)=TRUE,1,"")</f>
      </c>
      <c r="AG72" s="34">
        <f>IF(AE72="",0,(AG$4*(101+(1000*LOG(AE$4,10))-(1000*LOG(AE72,10)))))</f>
        <v>0</v>
      </c>
      <c r="AI72" s="55">
        <f>IF(AND(AI$1&lt;&gt;$F72,AH72&gt;0)=TRUE,1,"")</f>
      </c>
      <c r="AJ72" s="56">
        <f>IF(AH72="",0,(AJ$4*(101+(1000*LOG(AH$4,10))-(1000*LOG(AH72,10)))))</f>
        <v>0</v>
      </c>
      <c r="AL72" s="18">
        <f>IF(AND(AL$1&lt;&gt;$F72,AK72&gt;0)=TRUE,1,"")</f>
      </c>
      <c r="AM72" s="34">
        <f>IF(AK72="",0,(AM$4*(101+(1000*LOG(AK$4,10))-(1000*LOG(AK72,10)))))</f>
        <v>0</v>
      </c>
      <c r="AO72" s="55">
        <f>IF(AND(AO$1&lt;&gt;$F72,AN72&gt;0)=TRUE,1,"")</f>
      </c>
      <c r="AP72" s="56">
        <f>IF(AN72="",0,(AP$4*(101+(1000*LOG(AN$4,10))-(1000*LOG(AN72,10)))))</f>
        <v>0</v>
      </c>
      <c r="AQ72" s="35"/>
      <c r="AR72" s="18">
        <f>IF(AND(AR$1&lt;&gt;$F72,AQ72&gt;0)=TRUE,1,"")</f>
      </c>
      <c r="AS72" s="32">
        <f>IF(AQ72="",0,(AS$4*(101+(1000*LOG(AQ$4,10))-(1000*LOG(AQ72,10)))))</f>
        <v>0</v>
      </c>
      <c r="AU72" s="55">
        <f>IF(AND(AU$1&lt;&gt;$F72,AT72&gt;0)=TRUE,1,"")</f>
      </c>
      <c r="AV72" s="56">
        <f>IF(AT72="",0,(AV$4*(101+(1000*LOG(AT$4,10))-(1000*LOG(AT72,10)))))</f>
        <v>0</v>
      </c>
      <c r="AW72" s="35">
        <v>9</v>
      </c>
      <c r="AX72" s="18">
        <f>IF(AND(AX$1&lt;&gt;$F72,AW72&gt;0)=TRUE,1,"")</f>
        <v>1</v>
      </c>
      <c r="AY72" s="32">
        <f>IF(AW72="",0,(AY$4*(101+(1000*LOG(AW$4,10))-(1000*LOG(AW72,10)))))</f>
        <v>818.8553484963924</v>
      </c>
      <c r="BA72" s="55">
        <f>IF(AND(BA$1&lt;&gt;$F72,AZ72&gt;0)=TRUE,1,"")</f>
      </c>
      <c r="BB72" s="56">
        <f>IF(AZ72="",0,(BB$4*(101+(1000*LOG(AZ$4,10))-(1000*LOG(AZ72,10)))))</f>
        <v>0</v>
      </c>
      <c r="BC72" s="33">
        <f>L72+O72+R72+U72+X72+AA72+AD72+AG72+AJ72+AM72+AP72+AS72+AV72+AY72+BB72</f>
        <v>818.8553484963924</v>
      </c>
      <c r="BD72" s="36">
        <f>BW72</f>
        <v>818.8553484963924</v>
      </c>
      <c r="BE72" s="18" t="str">
        <f>IF(MAX(BA72,AX72,AU72,AR72,AO72,AL72,AI72,AF72,AC72,Z72,W72,T72,T72,Q72,N72,K72)&gt;0,"*","")</f>
        <v>*</v>
      </c>
      <c r="BF72" s="34">
        <f>IF(BE72="*",BD72*0.05,0)</f>
        <v>40.94276742481962</v>
      </c>
      <c r="BG72" s="37">
        <f>BD72+BF72</f>
        <v>859.798115921212</v>
      </c>
      <c r="BH72" s="30">
        <f>L72</f>
        <v>0</v>
      </c>
      <c r="BI72" s="30">
        <f>O72</f>
        <v>0</v>
      </c>
      <c r="BJ72" s="30">
        <f>R72</f>
        <v>0</v>
      </c>
      <c r="BK72" s="30">
        <f>U72</f>
        <v>0</v>
      </c>
      <c r="BL72" s="30">
        <f>X72</f>
        <v>0</v>
      </c>
      <c r="BM72" s="30">
        <f>AA72</f>
        <v>0</v>
      </c>
      <c r="BN72" s="30">
        <f>AD72</f>
        <v>0</v>
      </c>
      <c r="BO72" s="30">
        <f>AG72</f>
        <v>0</v>
      </c>
      <c r="BP72" s="30">
        <f>AJ72</f>
        <v>0</v>
      </c>
      <c r="BQ72" s="30">
        <f>AM72</f>
        <v>0</v>
      </c>
      <c r="BR72" s="30">
        <f>AP72</f>
        <v>0</v>
      </c>
      <c r="BS72" s="30">
        <f>AS72</f>
        <v>0</v>
      </c>
      <c r="BT72" s="30">
        <f>AV72</f>
        <v>0</v>
      </c>
      <c r="BU72" s="30">
        <f>AY72</f>
        <v>818.8553484963924</v>
      </c>
      <c r="BV72" s="30">
        <f>BB72</f>
        <v>0</v>
      </c>
      <c r="BW72" s="38">
        <f>(LARGE(BH72:BV72,1))+(LARGE(BH72:BV72,2))+(LARGE(BH72:BV72,3))+(LARGE(BH72:BV72,4))+(LARGE(BH72:BV72,5))</f>
        <v>818.8553484963924</v>
      </c>
    </row>
    <row r="73" spans="1:75" ht="12.75" customHeight="1">
      <c r="A73" s="28">
        <v>64</v>
      </c>
      <c r="B73" s="29" t="s">
        <v>163</v>
      </c>
      <c r="C73" s="16" t="s">
        <v>148</v>
      </c>
      <c r="D73" s="120">
        <v>1</v>
      </c>
      <c r="E73" s="177" t="s">
        <v>46</v>
      </c>
      <c r="F73" s="31">
        <v>1</v>
      </c>
      <c r="G73" s="50" t="s">
        <v>289</v>
      </c>
      <c r="H73" s="17" t="s">
        <v>565</v>
      </c>
      <c r="I73" s="341">
        <f>BG73</f>
        <v>819.8511420406163</v>
      </c>
      <c r="J73" s="251"/>
      <c r="L73" s="56">
        <f>IF(J73="",0,(L$4*(101+(1000*LOG(J$4,10))-(1000*LOG(J73,10)))))</f>
        <v>0</v>
      </c>
      <c r="M73" s="175"/>
      <c r="N73" s="18">
        <f>IF(AND(N$1&lt;&gt;$F73,M73&gt;0)=TRUE,1,"")</f>
      </c>
      <c r="O73" s="32">
        <f>IF(M73="",0,(O$4*(101+(1000*LOG(M$4,10))-(1000*LOG(M73,10)))))</f>
        <v>0</v>
      </c>
      <c r="Q73" s="55">
        <f>IF(AND(Q$1&lt;&gt;$F73,P73&gt;0)=TRUE,1,"")</f>
      </c>
      <c r="R73" s="56">
        <f>IF(P73="",0,(R$4*(101+(1000*LOG(P$4,10))-(1000*LOG(P73,10)))))</f>
        <v>0</v>
      </c>
      <c r="S73" s="175"/>
      <c r="T73" s="18">
        <f>IF(AND(T$1&lt;&gt;$F73,S73&gt;0)=TRUE,1,"")</f>
      </c>
      <c r="U73" s="32">
        <f>IF(S73="",0,(U$4*(101+(1000*LOG(S$4,10))-(1000*LOG(S73,10)))))</f>
        <v>0</v>
      </c>
      <c r="W73" s="55">
        <f>IF(AND(W$1&lt;&gt;$F73,V73&gt;0)=TRUE,1,"")</f>
      </c>
      <c r="X73" s="56">
        <f>IF(V73="",0,(X$4*(101+(1000*LOG(V$4,10))-(1000*LOG(V73,10)))))</f>
        <v>0</v>
      </c>
      <c r="Z73" s="18">
        <f>IF(AND(Z$1&lt;&gt;$F73,Y73&gt;0)=TRUE,1,"")</f>
      </c>
      <c r="AA73" s="32">
        <f>IF(Y73="",0,(AA$4*(101+(1000*LOG(Y$4,10))-(1000*LOG(Y73,10)))))</f>
        <v>0</v>
      </c>
      <c r="AB73" s="126"/>
      <c r="AC73" s="55">
        <f>IF(AND(AC$1&lt;&gt;$F73,AB73&gt;0)=TRUE,1,"")</f>
      </c>
      <c r="AD73" s="56">
        <f>IF(AB73="",0,(AD$4*(101+(1000*LOG(AB$4,10))-(1000*LOG(AB73,10)))))</f>
        <v>0</v>
      </c>
      <c r="AF73" s="18">
        <f>IF(AND(AF$1&lt;&gt;$F73,AE73&gt;0)=TRUE,1,"")</f>
      </c>
      <c r="AG73" s="34">
        <f>IF(AE73="",0,(AG$4*(101+(1000*LOG(AE$4,10))-(1000*LOG(AE73,10)))))</f>
        <v>0</v>
      </c>
      <c r="AI73" s="55">
        <f>IF(AND(AI$1&lt;&gt;$F73,AH73&gt;0)=TRUE,1,"")</f>
      </c>
      <c r="AJ73" s="56">
        <f>IF(AH73="",0,(AJ$4*(101+(1000*LOG(AH$4,10))-(1000*LOG(AH73,10)))))</f>
        <v>0</v>
      </c>
      <c r="AK73" s="35">
        <v>17</v>
      </c>
      <c r="AL73" s="18">
        <f>IF(AND(AL$1&lt;&gt;$F73,AK73&gt;0)=TRUE,1,"")</f>
      </c>
      <c r="AM73" s="34">
        <f>IF(AK73="",0,(AM$4*(101+(1000*LOG(AK$4,10))-(1000*LOG(AK73,10)))))</f>
        <v>819.8511420406163</v>
      </c>
      <c r="AO73" s="55">
        <f>IF(AND(AO$1&lt;&gt;$F73,AN73&gt;0)=TRUE,1,"")</f>
      </c>
      <c r="AP73" s="56">
        <f>IF(AN73="",0,(AP$4*(101+(1000*LOG(AN$4,10))-(1000*LOG(AN73,10)))))</f>
        <v>0</v>
      </c>
      <c r="AQ73" s="35"/>
      <c r="AR73" s="18">
        <f>IF(AND(AR$1&lt;&gt;$F73,AQ73&gt;0)=TRUE,1,"")</f>
      </c>
      <c r="AS73" s="32">
        <f>IF(AQ73="",0,(AS$4*(101+(1000*LOG(AQ$4,10))-(1000*LOG(AQ73,10)))))</f>
        <v>0</v>
      </c>
      <c r="AU73" s="55">
        <f>IF(AND(AU$1&lt;&gt;$F73,AT73&gt;0)=TRUE,1,"")</f>
      </c>
      <c r="AV73" s="56">
        <f>IF(AT73="",0,(AV$4*(101+(1000*LOG(AT$4,10))-(1000*LOG(AT73,10)))))</f>
        <v>0</v>
      </c>
      <c r="AW73" s="35"/>
      <c r="AX73" s="18">
        <f>IF(AND(AX$1&lt;&gt;$F73,AW73&gt;0)=TRUE,1,"")</f>
      </c>
      <c r="AY73" s="32">
        <f>IF(AW73="",0,(AY$4*(101+(1000*LOG(AW$4,10))-(1000*LOG(AW73,10)))))</f>
        <v>0</v>
      </c>
      <c r="BA73" s="55">
        <f>IF(AND(BA$1&lt;&gt;$F73,AZ73&gt;0)=TRUE,1,"")</f>
      </c>
      <c r="BB73" s="56">
        <f>IF(AZ73="",0,(BB$4*(101+(1000*LOG(AZ$4,10))-(1000*LOG(AZ73,10)))))</f>
        <v>0</v>
      </c>
      <c r="BC73" s="33">
        <f>L73+O73+R73+U73+X73+AA73+AD73+AG73+AJ73+AM73+AP73+AS73+AV73+AY73+BB73</f>
        <v>819.8511420406163</v>
      </c>
      <c r="BD73" s="36">
        <f>BW73</f>
        <v>819.8511420406163</v>
      </c>
      <c r="BE73" s="18">
        <f>IF(MAX(BA73,AX73,AU73,AR73,AO73,AL73,AI73,AF73,AC73,Z73,W73,T73,T73,Q73,N73,K73)&gt;0,"*","")</f>
      </c>
      <c r="BF73" s="34">
        <f>IF(BE73="*",BD73*0.05,0)</f>
        <v>0</v>
      </c>
      <c r="BG73" s="37">
        <f>BD73+BF73</f>
        <v>819.8511420406163</v>
      </c>
      <c r="BH73" s="30">
        <f>L73</f>
        <v>0</v>
      </c>
      <c r="BI73" s="30">
        <f>O73</f>
        <v>0</v>
      </c>
      <c r="BJ73" s="30">
        <f>R73</f>
        <v>0</v>
      </c>
      <c r="BK73" s="30">
        <f>U73</f>
        <v>0</v>
      </c>
      <c r="BL73" s="30">
        <f>X73</f>
        <v>0</v>
      </c>
      <c r="BM73" s="30">
        <f>AA73</f>
        <v>0</v>
      </c>
      <c r="BN73" s="30">
        <f>AD73</f>
        <v>0</v>
      </c>
      <c r="BO73" s="30">
        <f>AG73</f>
        <v>0</v>
      </c>
      <c r="BP73" s="30">
        <f>AJ73</f>
        <v>0</v>
      </c>
      <c r="BQ73" s="30">
        <f>AM73</f>
        <v>819.8511420406163</v>
      </c>
      <c r="BR73" s="30">
        <f>AP73</f>
        <v>0</v>
      </c>
      <c r="BS73" s="30">
        <f>AS73</f>
        <v>0</v>
      </c>
      <c r="BT73" s="30">
        <f>AV73</f>
        <v>0</v>
      </c>
      <c r="BU73" s="30">
        <f>AY73</f>
        <v>0</v>
      </c>
      <c r="BV73" s="30">
        <f>BB73</f>
        <v>0</v>
      </c>
      <c r="BW73" s="38">
        <f>(LARGE(BH73:BV73,1))+(LARGE(BH73:BV73,2))+(LARGE(BH73:BV73,3))+(LARGE(BH73:BV73,4))+(LARGE(BH73:BV73,5))</f>
        <v>819.8511420406163</v>
      </c>
    </row>
    <row r="74" spans="1:75" ht="12.75" customHeight="1">
      <c r="A74" s="28">
        <v>65</v>
      </c>
      <c r="B74" s="29" t="s">
        <v>270</v>
      </c>
      <c r="C74" s="16" t="s">
        <v>200</v>
      </c>
      <c r="D74" s="120">
        <v>2</v>
      </c>
      <c r="E74" s="177" t="s">
        <v>46</v>
      </c>
      <c r="F74" s="31">
        <v>1</v>
      </c>
      <c r="G74" s="50" t="s">
        <v>290</v>
      </c>
      <c r="H74" s="17" t="s">
        <v>565</v>
      </c>
      <c r="I74" s="341">
        <f>BG74</f>
        <v>809.1680476330632</v>
      </c>
      <c r="J74" s="251"/>
      <c r="K74" s="55">
        <f>IF(AND(K$1&lt;&gt;$F74,J74&gt;0)=TRUE,1,"")</f>
      </c>
      <c r="L74" s="56">
        <f>IF(J74="",0,(L$4*(101+(1000*LOG(J$4,10))-(1000*LOG(J74,10)))))</f>
        <v>0</v>
      </c>
      <c r="M74" s="175">
        <v>9</v>
      </c>
      <c r="N74" s="18">
        <f>IF(AND(N$1&lt;&gt;$F74,M74&gt;0)=TRUE,1,"")</f>
      </c>
      <c r="O74" s="32">
        <f>IF(M74="",0,(O$4*(101+(1000*LOG(M$4,10))-(1000*LOG(M74,10)))))</f>
        <v>447.78748622465616</v>
      </c>
      <c r="Q74" s="55">
        <f>IF(AND(Q$1&lt;&gt;$F74,P74&gt;0)=TRUE,1,"")</f>
      </c>
      <c r="R74" s="56">
        <f>IF(P74="",0,(R$4*(101+(1000*LOG(P$4,10))-(1000*LOG(P74,10)))))</f>
        <v>0</v>
      </c>
      <c r="S74" s="175"/>
      <c r="T74" s="18">
        <f>IF(AND(T$1&lt;&gt;$F74,S74&gt;0)=TRUE,1,"")</f>
      </c>
      <c r="U74" s="32">
        <f>IF(S74="",0,(U$4*(101+(1000*LOG(S$4,10))-(1000*LOG(S74,10)))))</f>
        <v>0</v>
      </c>
      <c r="W74" s="55">
        <f>IF(AND(W$1&lt;&gt;$F74,V74&gt;0)=TRUE,1,"")</f>
      </c>
      <c r="X74" s="56">
        <f>IF(V74="",0,(X$4*(101+(1000*LOG(V$4,10))-(1000*LOG(V74,10)))))</f>
        <v>0</v>
      </c>
      <c r="Z74" s="18">
        <f>IF(AND(Z$1&lt;&gt;$F74,Y74&gt;0)=TRUE,1,"")</f>
      </c>
      <c r="AA74" s="32">
        <f>IF(Y74="",0,(AA$4*(101+(1000*LOG(Y$4,10))-(1000*LOG(Y74,10)))))</f>
        <v>0</v>
      </c>
      <c r="AB74" s="126"/>
      <c r="AC74" s="55">
        <f>IF(AND(AC$1&lt;&gt;$F74,AB74&gt;0)=TRUE,1,"")</f>
      </c>
      <c r="AD74" s="56">
        <f>IF(AB74="",0,(AD$4*(101+(1000*LOG(AB$4,10))-(1000*LOG(AB74,10)))))</f>
        <v>0</v>
      </c>
      <c r="AF74" s="18">
        <f>IF(AND(AF$1&lt;&gt;$F74,AE74&gt;0)=TRUE,1,"")</f>
      </c>
      <c r="AG74" s="34">
        <f>IF(AE74="",0,(AG$4*(101+(1000*LOG(AE$4,10))-(1000*LOG(AE74,10)))))</f>
        <v>0</v>
      </c>
      <c r="AI74" s="55">
        <f>IF(AND(AI$1&lt;&gt;$F74,AH74&gt;0)=TRUE,1,"")</f>
      </c>
      <c r="AJ74" s="56">
        <f>IF(AH74="",0,(AJ$4*(101+(1000*LOG(AH$4,10))-(1000*LOG(AH74,10)))))</f>
        <v>0</v>
      </c>
      <c r="AL74" s="18">
        <f>IF(AND(AL$1&lt;&gt;$F74,AK74&gt;0)=TRUE,1,"")</f>
      </c>
      <c r="AM74" s="34">
        <f>IF(AK74="",0,(AM$4*(101+(1000*LOG(AK$4,10))-(1000*LOG(AK74,10)))))</f>
        <v>0</v>
      </c>
      <c r="AN74" s="59">
        <v>21</v>
      </c>
      <c r="AO74" s="55">
        <f>IF(AND(AO$1&lt;&gt;$F74,AN74&gt;0)=TRUE,1,"")</f>
        <v>1</v>
      </c>
      <c r="AP74" s="56">
        <f>IF(AN74="",0,(AP$4*(101+(1000*LOG(AN$4,10))-(1000*LOG(AN74,10)))))</f>
        <v>322.8487496163564</v>
      </c>
      <c r="AQ74" s="35"/>
      <c r="AR74" s="18">
        <f>IF(AND(AR$1&lt;&gt;$F74,AQ74&gt;0)=TRUE,1,"")</f>
      </c>
      <c r="AS74" s="32">
        <f>IF(AQ74="",0,(AS$4*(101+(1000*LOG(AQ$4,10))-(1000*LOG(AQ74,10)))))</f>
        <v>0</v>
      </c>
      <c r="AU74" s="55">
        <f>IF(AND(AU$1&lt;&gt;$F74,AT74&gt;0)=TRUE,1,"")</f>
      </c>
      <c r="AV74" s="56">
        <f>IF(AT74="",0,(AV$4*(101+(1000*LOG(AT$4,10))-(1000*LOG(AT74,10)))))</f>
        <v>0</v>
      </c>
      <c r="AW74" s="35"/>
      <c r="AX74" s="18">
        <f>IF(AND(AX$1&lt;&gt;$F74,AW74&gt;0)=TRUE,1,"")</f>
      </c>
      <c r="AY74" s="32">
        <f>IF(AW74="",0,(AY$4*(101+(1000*LOG(AW$4,10))-(1000*LOG(AW74,10)))))</f>
        <v>0</v>
      </c>
      <c r="BA74" s="55">
        <f>IF(AND(BA$1&lt;&gt;$F74,AZ74&gt;0)=TRUE,1,"")</f>
      </c>
      <c r="BB74" s="56">
        <f>IF(AZ74="",0,(BB$4*(101+(1000*LOG(AZ$4,10))-(1000*LOG(AZ74,10)))))</f>
        <v>0</v>
      </c>
      <c r="BC74" s="33">
        <f>L74+O74+R74+U74+X74+AA74+AD74+AG74+AJ74+AM74+AP74+AS74+AV74+AY74+BB74</f>
        <v>770.6362358410125</v>
      </c>
      <c r="BD74" s="36">
        <f>BW74</f>
        <v>770.6362358410125</v>
      </c>
      <c r="BE74" s="18" t="str">
        <f>IF(MAX(BA74,AX74,AU74,AR74,AO74,AL74,AI74,AF74,AC74,Z74,W74,T74,T74,Q74,N74,K74)&gt;0,"*","")</f>
        <v>*</v>
      </c>
      <c r="BF74" s="34">
        <f>IF(BE74="*",BD74*0.05,0)</f>
        <v>38.53181179205063</v>
      </c>
      <c r="BG74" s="37">
        <f>BD74+BF74</f>
        <v>809.1680476330632</v>
      </c>
      <c r="BH74" s="30">
        <f>L74</f>
        <v>0</v>
      </c>
      <c r="BI74" s="30">
        <f>O74</f>
        <v>447.78748622465616</v>
      </c>
      <c r="BJ74" s="30">
        <f>R74</f>
        <v>0</v>
      </c>
      <c r="BK74" s="30">
        <f>U74</f>
        <v>0</v>
      </c>
      <c r="BL74" s="30">
        <f>X74</f>
        <v>0</v>
      </c>
      <c r="BM74" s="30">
        <f>AA74</f>
        <v>0</v>
      </c>
      <c r="BN74" s="30">
        <f>AD74</f>
        <v>0</v>
      </c>
      <c r="BO74" s="30">
        <f>AG74</f>
        <v>0</v>
      </c>
      <c r="BP74" s="30">
        <f>AJ74</f>
        <v>0</v>
      </c>
      <c r="BQ74" s="30">
        <f>AM74</f>
        <v>0</v>
      </c>
      <c r="BR74" s="30">
        <f>AP74</f>
        <v>322.8487496163564</v>
      </c>
      <c r="BS74" s="30">
        <f>AS74</f>
        <v>0</v>
      </c>
      <c r="BT74" s="30">
        <f>AV74</f>
        <v>0</v>
      </c>
      <c r="BU74" s="30">
        <f>AY74</f>
        <v>0</v>
      </c>
      <c r="BV74" s="30">
        <f>BB74</f>
        <v>0</v>
      </c>
      <c r="BW74" s="38">
        <f>(LARGE(BH74:BV74,1))+(LARGE(BH74:BV74,2))+(LARGE(BH74:BV74,3))+(LARGE(BH74:BV74,4))+(LARGE(BH74:BV74,5))</f>
        <v>770.6362358410125</v>
      </c>
    </row>
    <row r="75" spans="1:75" ht="12.75" customHeight="1">
      <c r="A75" s="28">
        <v>65</v>
      </c>
      <c r="B75" s="195" t="s">
        <v>359</v>
      </c>
      <c r="C75" s="196" t="s">
        <v>365</v>
      </c>
      <c r="D75" s="188">
        <v>2</v>
      </c>
      <c r="E75" s="189" t="s">
        <v>288</v>
      </c>
      <c r="F75" s="190">
        <v>3</v>
      </c>
      <c r="G75" s="191" t="s">
        <v>290</v>
      </c>
      <c r="H75" s="192" t="s">
        <v>565</v>
      </c>
      <c r="I75" s="342">
        <f>BG75</f>
        <v>789.3919167848053</v>
      </c>
      <c r="J75" s="251"/>
      <c r="L75" s="56">
        <f>IF(J75="",0,(L$4*(101+(1000*LOG(J$4,10))-(1000*LOG(J75,10)))))</f>
        <v>0</v>
      </c>
      <c r="M75" s="175"/>
      <c r="N75" s="18">
        <f>IF(AND(N$1&lt;&gt;$F75,M75&gt;0)=TRUE,1,"")</f>
      </c>
      <c r="O75" s="32">
        <f>IF(M75="",0,(O$4*(101+(1000*LOG(M$4,10))-(1000*LOG(M75,10)))))</f>
        <v>0</v>
      </c>
      <c r="Q75" s="55">
        <f>IF(AND(Q$1&lt;&gt;$F75,P75&gt;0)=TRUE,1,"")</f>
      </c>
      <c r="R75" s="56">
        <f>IF(P75="",0,(R$4*(101+(1000*LOG(P$4,10))-(1000*LOG(P75,10)))))</f>
        <v>0</v>
      </c>
      <c r="S75" s="175"/>
      <c r="T75" s="18">
        <f>IF(AND(T$1&lt;&gt;$F75,S75&gt;0)=TRUE,1,"")</f>
      </c>
      <c r="U75" s="32">
        <f>IF(S75="",0,(U$4*(101+(1000*LOG(S$4,10))-(1000*LOG(S75,10)))))</f>
        <v>0</v>
      </c>
      <c r="W75" s="55">
        <f>IF(AND(W$1&lt;&gt;$F75,V75&gt;0)=TRUE,1,"")</f>
      </c>
      <c r="X75" s="56">
        <f>IF(V75="",0,(X$4*(101+(1000*LOG(V$4,10))-(1000*LOG(V75,10)))))</f>
        <v>0</v>
      </c>
      <c r="Y75" s="202">
        <v>21</v>
      </c>
      <c r="Z75" s="18">
        <f>IF(AND(Z$1&lt;&gt;$F75,Y75&gt;0)=TRUE,1,"")</f>
        <v>1</v>
      </c>
      <c r="AA75" s="32">
        <f>IF(Y75="",0,(AA$4*(101+(1000*LOG(Y$4,10))-(1000*LOG(Y75,10)))))</f>
        <v>448.2053773536137</v>
      </c>
      <c r="AB75" s="126"/>
      <c r="AC75" s="55">
        <f>IF(AND(AC$1&lt;&gt;$F75,AB75&gt;0)=TRUE,1,"")</f>
      </c>
      <c r="AD75" s="56">
        <f>IF(AB75="",0,(AD$4*(101+(1000*LOG(AB$4,10))-(1000*LOG(AB75,10)))))</f>
        <v>0</v>
      </c>
      <c r="AF75" s="18">
        <f>IF(AND(AF$1&lt;&gt;$F75,AE75&gt;0)=TRUE,1,"")</f>
      </c>
      <c r="AG75" s="34">
        <f>IF(AE75="",0,(AG$4*(101+(1000*LOG(AE$4,10))-(1000*LOG(AE75,10)))))</f>
        <v>0</v>
      </c>
      <c r="AI75" s="55">
        <f>IF(AND(AI$1&lt;&gt;$F75,AH75&gt;0)=TRUE,1,"")</f>
      </c>
      <c r="AJ75" s="56">
        <f>IF(AH75="",0,(AJ$4*(101+(1000*LOG(AH$4,10))-(1000*LOG(AH75,10)))))</f>
        <v>0</v>
      </c>
      <c r="AK75" s="35">
        <v>44</v>
      </c>
      <c r="AL75" s="18">
        <f>IF(AND(AL$1&lt;&gt;$F75,AK75&gt;0)=TRUE,1,"")</f>
        <v>1</v>
      </c>
      <c r="AM75" s="34">
        <f>IF(AK75="",0,(AM$4*(101+(1000*LOG(AK$4,10))-(1000*LOG(AK75,10)))))</f>
        <v>303.59644815572466</v>
      </c>
      <c r="AO75" s="55">
        <f>IF(AND(AO$1&lt;&gt;$F75,AN75&gt;0)=TRUE,1,"")</f>
      </c>
      <c r="AP75" s="56">
        <f>IF(AN75="",0,(AP$4*(101+(1000*LOG(AN$4,10))-(1000*LOG(AN75,10)))))</f>
        <v>0</v>
      </c>
      <c r="AQ75" s="35"/>
      <c r="AR75" s="18">
        <f>IF(AND(AR$1&lt;&gt;$F75,AQ75&gt;0)=TRUE,1,"")</f>
      </c>
      <c r="AS75" s="32">
        <f>IF(AQ75="",0,(AS$4*(101+(1000*LOG(AQ$4,10))-(1000*LOG(AQ75,10)))))</f>
        <v>0</v>
      </c>
      <c r="AU75" s="55">
        <f>IF(AND(AU$1&lt;&gt;$F75,AT75&gt;0)=TRUE,1,"")</f>
      </c>
      <c r="AV75" s="56">
        <f>IF(AT75="",0,(AV$4*(101+(1000*LOG(AT$4,10))-(1000*LOG(AT75,10)))))</f>
        <v>0</v>
      </c>
      <c r="AW75" s="35"/>
      <c r="AX75" s="18">
        <f>IF(AND(AX$1&lt;&gt;$F75,AW75&gt;0)=TRUE,1,"")</f>
      </c>
      <c r="AY75" s="32">
        <f>IF(AW75="",0,(AY$4*(101+(1000*LOG(AW$4,10))-(1000*LOG(AW75,10)))))</f>
        <v>0</v>
      </c>
      <c r="BA75" s="55">
        <f>IF(AND(BA$1&lt;&gt;$F75,AZ75&gt;0)=TRUE,1,"")</f>
      </c>
      <c r="BB75" s="56">
        <f>IF(AZ75="",0,(BB$4*(101+(1000*LOG(AZ$4,10))-(1000*LOG(AZ75,10)))))</f>
        <v>0</v>
      </c>
      <c r="BC75" s="33">
        <f>L75+O75+R75+U75+X75+AA75+AD75+AG75+AJ75+AM75+AP75+AS75+AV75+AY75+BB75</f>
        <v>751.8018255093384</v>
      </c>
      <c r="BD75" s="36">
        <f>BW75</f>
        <v>751.8018255093384</v>
      </c>
      <c r="BE75" s="18" t="str">
        <f>IF(MAX(BA75,AX75,AU75,AR75,AO75,AL75,AI75,AF75,AC75,Z75,W75,T75,T75,Q75,N75,K75)&gt;0,"*","")</f>
        <v>*</v>
      </c>
      <c r="BF75" s="34">
        <f>IF(BE75="*",BD75*0.05,0)</f>
        <v>37.590091275466925</v>
      </c>
      <c r="BG75" s="37">
        <f>BD75+BF75</f>
        <v>789.3919167848053</v>
      </c>
      <c r="BH75" s="30">
        <f>L75</f>
        <v>0</v>
      </c>
      <c r="BI75" s="30">
        <f>O75</f>
        <v>0</v>
      </c>
      <c r="BJ75" s="30">
        <f>R75</f>
        <v>0</v>
      </c>
      <c r="BK75" s="30">
        <f>U75</f>
        <v>0</v>
      </c>
      <c r="BL75" s="30">
        <f>X75</f>
        <v>0</v>
      </c>
      <c r="BM75" s="30">
        <f>AA75</f>
        <v>448.2053773536137</v>
      </c>
      <c r="BN75" s="30">
        <f>AD75</f>
        <v>0</v>
      </c>
      <c r="BO75" s="30">
        <f>AG75</f>
        <v>0</v>
      </c>
      <c r="BP75" s="30">
        <f>AJ75</f>
        <v>0</v>
      </c>
      <c r="BQ75" s="30">
        <f>AM75</f>
        <v>303.59644815572466</v>
      </c>
      <c r="BR75" s="30">
        <f>AP75</f>
        <v>0</v>
      </c>
      <c r="BS75" s="30">
        <f>AS75</f>
        <v>0</v>
      </c>
      <c r="BT75" s="30">
        <f>AV75</f>
        <v>0</v>
      </c>
      <c r="BU75" s="30">
        <f>AY75</f>
        <v>0</v>
      </c>
      <c r="BV75" s="30">
        <f>BB75</f>
        <v>0</v>
      </c>
      <c r="BW75" s="38">
        <f>(LARGE(BH75:BV75,1))+(LARGE(BH75:BV75,2))+(LARGE(BH75:BV75,3))+(LARGE(BH75:BV75,4))+(LARGE(BH75:BV75,5))</f>
        <v>751.8018255093384</v>
      </c>
    </row>
    <row r="76" spans="1:75" ht="12.75" customHeight="1">
      <c r="A76" s="28">
        <v>66</v>
      </c>
      <c r="B76" s="29" t="s">
        <v>242</v>
      </c>
      <c r="C76" s="16" t="s">
        <v>221</v>
      </c>
      <c r="D76" s="120">
        <v>4</v>
      </c>
      <c r="E76" s="177" t="s">
        <v>158</v>
      </c>
      <c r="F76" s="31">
        <v>2</v>
      </c>
      <c r="G76" s="50" t="s">
        <v>291</v>
      </c>
      <c r="H76" s="17" t="s">
        <v>565</v>
      </c>
      <c r="I76" s="341">
        <f>BG76</f>
        <v>787.3563049765643</v>
      </c>
      <c r="J76" s="251">
        <v>19</v>
      </c>
      <c r="K76" s="55">
        <f>IF(AND(K$1&lt;&gt;$F76,J76&gt;0)=TRUE,1,"")</f>
      </c>
      <c r="L76" s="56">
        <f>IF(J76="",0,(L$4*(101+(1000*LOG(J$4,10))-(1000*LOG(J76,10)))))</f>
        <v>164.66907986937713</v>
      </c>
      <c r="M76" s="175"/>
      <c r="N76" s="18">
        <f>IF(AND(N$1&lt;&gt;$F76,M76&gt;0)=TRUE,1,"")</f>
      </c>
      <c r="O76" s="32">
        <f>IF(M76="",0,(O$4*(101+(1000*LOG(M$4,10))-(1000*LOG(M76,10)))))</f>
        <v>0</v>
      </c>
      <c r="Q76" s="55">
        <f>IF(AND(Q$1&lt;&gt;$F76,P76&gt;0)=TRUE,1,"")</f>
      </c>
      <c r="R76" s="56">
        <f>IF(P76="",0,(R$4*(101+(1000*LOG(P$4,10))-(1000*LOG(P76,10)))))</f>
        <v>0</v>
      </c>
      <c r="S76" s="175">
        <v>26</v>
      </c>
      <c r="T76" s="18">
        <f>IF(AND(T$1&lt;&gt;$F76,S76&gt;0)=TRUE,1,"")</f>
        <v>1</v>
      </c>
      <c r="U76" s="32">
        <f>IF(S76="",0,(U$4*(101+(1000*LOG(S$4,10))-(1000*LOG(S76,10)))))</f>
        <v>163.14790674884443</v>
      </c>
      <c r="W76" s="55">
        <f>IF(AND(W$1&lt;&gt;$F76,V76&gt;0)=TRUE,1,"")</f>
      </c>
      <c r="X76" s="56">
        <f>IF(V76="",0,(X$4*(101+(1000*LOG(V$4,10))-(1000*LOG(V76,10)))))</f>
        <v>0</v>
      </c>
      <c r="Z76" s="18">
        <f>IF(AND(Z$1&lt;&gt;$F76,Y76&gt;0)=TRUE,1,"")</f>
      </c>
      <c r="AA76" s="32">
        <f>IF(Y76="",0,(AA$4*(101+(1000*LOG(Y$4,10))-(1000*LOG(Y76,10)))))</f>
        <v>0</v>
      </c>
      <c r="AB76" s="126">
        <v>26</v>
      </c>
      <c r="AC76" s="55">
        <f>IF(AND(AC$1&lt;&gt;$F76,AB76&gt;0)=TRUE,1,"")</f>
      </c>
      <c r="AD76" s="56">
        <f>IF(AB76="",0,(AD$4*(101+(1000*LOG(AB$4,10))-(1000*LOG(AB76,10)))))</f>
        <v>217.5055690714371</v>
      </c>
      <c r="AE76" s="35">
        <v>26</v>
      </c>
      <c r="AF76" s="18">
        <f>IF(AND(AF$1&lt;&gt;$F76,AE76&gt;0)=TRUE,1,"")</f>
      </c>
      <c r="AG76" s="34">
        <f>IF(AE76="",0,(AG$4*(101+(1000*LOG(AE$4,10))-(1000*LOG(AE76,10)))))</f>
        <v>204.54059190706926</v>
      </c>
      <c r="AI76" s="55">
        <f>IF(AND(AI$1&lt;&gt;$F76,AH76&gt;0)=TRUE,1,"")</f>
      </c>
      <c r="AJ76" s="56">
        <f>IF(AH76="",0,(AJ$4*(101+(1000*LOG(AH$4,10))-(1000*LOG(AH76,10)))))</f>
        <v>0</v>
      </c>
      <c r="AL76" s="18">
        <f>IF(AND(AL$1&lt;&gt;$F76,AK76&gt;0)=TRUE,1,"")</f>
      </c>
      <c r="AM76" s="34">
        <f>IF(AK76="",0,(AM$4*(101+(1000*LOG(AK$4,10))-(1000*LOG(AK76,10)))))</f>
        <v>0</v>
      </c>
      <c r="AO76" s="55">
        <f>IF(AND(AO$1&lt;&gt;$F76,AN76&gt;0)=TRUE,1,"")</f>
      </c>
      <c r="AP76" s="56">
        <f>IF(AN76="",0,(AP$4*(101+(1000*LOG(AN$4,10))-(1000*LOG(AN76,10)))))</f>
        <v>0</v>
      </c>
      <c r="AQ76" s="35"/>
      <c r="AR76" s="18">
        <f>IF(AND(AR$1&lt;&gt;$F76,AQ76&gt;0)=TRUE,1,"")</f>
      </c>
      <c r="AS76" s="32">
        <f>IF(AQ76="",0,(AS$4*(101+(1000*LOG(AQ$4,10))-(1000*LOG(AQ76,10)))))</f>
        <v>0</v>
      </c>
      <c r="AU76" s="55">
        <f>IF(AND(AU$1&lt;&gt;$F76,AT76&gt;0)=TRUE,1,"")</f>
      </c>
      <c r="AV76" s="56">
        <f>IF(AT76="",0,(AV$4*(101+(1000*LOG(AT$4,10))-(1000*LOG(AT76,10)))))</f>
        <v>0</v>
      </c>
      <c r="AW76" s="35"/>
      <c r="AX76" s="18">
        <f>IF(AND(AX$1&lt;&gt;$F76,AW76&gt;0)=TRUE,1,"")</f>
      </c>
      <c r="AY76" s="32">
        <f>IF(AW76="",0,(AY$4*(101+(1000*LOG(AW$4,10))-(1000*LOG(AW76,10)))))</f>
        <v>0</v>
      </c>
      <c r="BA76" s="55">
        <f>IF(AND(BA$1&lt;&gt;$F76,AZ76&gt;0)=TRUE,1,"")</f>
      </c>
      <c r="BB76" s="56">
        <f>IF(AZ76="",0,(BB$4*(101+(1000*LOG(AZ$4,10))-(1000*LOG(AZ76,10)))))</f>
        <v>0</v>
      </c>
      <c r="BC76" s="33">
        <f>L76+O76+R76+U76+X76+AA76+AD76+AG76+AJ76+AM76+AP76+AS76+AV76+AY76+BB76</f>
        <v>749.8631475967279</v>
      </c>
      <c r="BD76" s="36">
        <f>BW76</f>
        <v>749.8631475967279</v>
      </c>
      <c r="BE76" s="18" t="str">
        <f>IF(MAX(BA76,AX76,AU76,AR76,AO76,AL76,AI76,AF76,AC76,Z76,W76,T76,T76,Q76,N76,K76)&gt;0,"*","")</f>
        <v>*</v>
      </c>
      <c r="BF76" s="34">
        <f>IF(BE76="*",BD76*0.05,0)</f>
        <v>37.4931573798364</v>
      </c>
      <c r="BG76" s="37">
        <f>BD76+BF76</f>
        <v>787.3563049765643</v>
      </c>
      <c r="BH76" s="30">
        <f>L76</f>
        <v>164.66907986937713</v>
      </c>
      <c r="BI76" s="30">
        <f>O76</f>
        <v>0</v>
      </c>
      <c r="BJ76" s="30">
        <f>R76</f>
        <v>0</v>
      </c>
      <c r="BK76" s="30">
        <f>U76</f>
        <v>163.14790674884443</v>
      </c>
      <c r="BL76" s="30">
        <f>X76</f>
        <v>0</v>
      </c>
      <c r="BM76" s="30">
        <f>AA76</f>
        <v>0</v>
      </c>
      <c r="BN76" s="30">
        <f>AD76</f>
        <v>217.5055690714371</v>
      </c>
      <c r="BO76" s="30">
        <f>AG76</f>
        <v>204.54059190706926</v>
      </c>
      <c r="BP76" s="30">
        <f>AJ76</f>
        <v>0</v>
      </c>
      <c r="BQ76" s="30">
        <f>AM76</f>
        <v>0</v>
      </c>
      <c r="BR76" s="30">
        <f>AP76</f>
        <v>0</v>
      </c>
      <c r="BS76" s="30">
        <f>AS76</f>
        <v>0</v>
      </c>
      <c r="BT76" s="30">
        <f>AV76</f>
        <v>0</v>
      </c>
      <c r="BU76" s="30">
        <f>AY76</f>
        <v>0</v>
      </c>
      <c r="BV76" s="30">
        <f>BB76</f>
        <v>0</v>
      </c>
      <c r="BW76" s="38">
        <f>(LARGE(BH76:BV76,1))+(LARGE(BH76:BV76,2))+(LARGE(BH76:BV76,3))+(LARGE(BH76:BV76,4))+(LARGE(BH76:BV76,5))</f>
        <v>749.8631475967279</v>
      </c>
    </row>
    <row r="77" spans="1:75" ht="13.5" customHeight="1">
      <c r="A77" s="28">
        <v>67</v>
      </c>
      <c r="B77" s="29" t="s">
        <v>208</v>
      </c>
      <c r="C77" s="16" t="s">
        <v>3</v>
      </c>
      <c r="D77" s="120">
        <v>2</v>
      </c>
      <c r="E77" s="177" t="s">
        <v>160</v>
      </c>
      <c r="F77" s="31">
        <v>1</v>
      </c>
      <c r="G77" s="50" t="s">
        <v>290</v>
      </c>
      <c r="H77" s="17" t="s">
        <v>565</v>
      </c>
      <c r="I77" s="341">
        <f>BG77</f>
        <v>782.0024987414674</v>
      </c>
      <c r="J77" s="251"/>
      <c r="L77" s="56">
        <f>IF(J77="",0,(L$4*(101+(1000*LOG(J$4,10))-(1000*LOG(J77,10)))))</f>
        <v>0</v>
      </c>
      <c r="M77" s="175"/>
      <c r="N77" s="18">
        <f>IF(AND(N$1&lt;&gt;$F77,M77&gt;0)=TRUE,1,"")</f>
      </c>
      <c r="O77" s="32">
        <f>IF(M77="",0,(O$4*(101+(1000*LOG(M$4,10))-(1000*LOG(M77,10)))))</f>
        <v>0</v>
      </c>
      <c r="Q77" s="55">
        <f>IF(AND(Q$1&lt;&gt;$F77,P77&gt;0)=TRUE,1,"")</f>
      </c>
      <c r="R77" s="56">
        <f>IF(P77="",0,(R$4*(101+(1000*LOG(P$4,10))-(1000*LOG(P77,10)))))</f>
        <v>0</v>
      </c>
      <c r="S77" s="175"/>
      <c r="T77" s="18">
        <f>IF(AND(T$1&lt;&gt;$F77,S77&gt;0)=TRUE,1,"")</f>
      </c>
      <c r="U77" s="32">
        <f>IF(S77="",0,(U$4*(101+(1000*LOG(S$4,10))-(1000*LOG(S77,10)))))</f>
        <v>0</v>
      </c>
      <c r="W77" s="55">
        <f>IF(AND(W$1&lt;&gt;$F77,V77&gt;0)=TRUE,1,"")</f>
      </c>
      <c r="X77" s="56">
        <f>IF(V77="",0,(X$4*(101+(1000*LOG(V$4,10))-(1000*LOG(V77,10)))))</f>
        <v>0</v>
      </c>
      <c r="Y77" s="202">
        <v>19</v>
      </c>
      <c r="Z77" s="18">
        <f>IF(AND(Z$1&lt;&gt;$F77,Y77&gt;0)=TRUE,1,"")</f>
      </c>
      <c r="AA77" s="32">
        <f>IF(Y77="",0,(AA$4*(101+(1000*LOG(Y$4,10))-(1000*LOG(Y77,10)))))</f>
        <v>502.5374945799763</v>
      </c>
      <c r="AB77" s="126"/>
      <c r="AC77" s="55">
        <f>IF(AND(AC$1&lt;&gt;$F77,AB77&gt;0)=TRUE,1,"")</f>
      </c>
      <c r="AD77" s="56">
        <f>IF(AB77="",0,(AD$4*(101+(1000*LOG(AB$4,10))-(1000*LOG(AB77,10)))))</f>
        <v>0</v>
      </c>
      <c r="AF77" s="18">
        <f>IF(AND(AF$1&lt;&gt;$F77,AE77&gt;0)=TRUE,1,"")</f>
      </c>
      <c r="AG77" s="34">
        <f>IF(AE77="",0,(AG$4*(101+(1000*LOG(AE$4,10))-(1000*LOG(AE77,10)))))</f>
        <v>0</v>
      </c>
      <c r="AI77" s="55">
        <f>IF(AND(AI$1&lt;&gt;$F77,AH77&gt;0)=TRUE,1,"")</f>
      </c>
      <c r="AJ77" s="56">
        <f>IF(AH77="",0,(AJ$4*(101+(1000*LOG(AH$4,10))-(1000*LOG(AH77,10)))))</f>
        <v>0</v>
      </c>
      <c r="AK77" s="35">
        <v>46</v>
      </c>
      <c r="AL77" s="18">
        <f>IF(AND(AL$1&lt;&gt;$F77,AK77&gt;0)=TRUE,1,"")</f>
      </c>
      <c r="AM77" s="34">
        <f>IF(AK77="",0,(AM$4*(101+(1000*LOG(AK$4,10))-(1000*LOG(AK77,10)))))</f>
        <v>279.4650041614912</v>
      </c>
      <c r="AO77" s="55">
        <f>IF(AND(AO$1&lt;&gt;$F77,AN77&gt;0)=TRUE,1,"")</f>
      </c>
      <c r="AP77" s="56">
        <f>IF(AN77="",0,(AP$4*(101+(1000*LOG(AN$4,10))-(1000*LOG(AN77,10)))))</f>
        <v>0</v>
      </c>
      <c r="AQ77" s="35"/>
      <c r="AR77" s="18">
        <f>IF(AND(AR$1&lt;&gt;$F77,AQ77&gt;0)=TRUE,1,"")</f>
      </c>
      <c r="AS77" s="32">
        <f>IF(AQ77="",0,(AS$4*(101+(1000*LOG(AQ$4,10))-(1000*LOG(AQ77,10)))))</f>
        <v>0</v>
      </c>
      <c r="AU77" s="55">
        <f>IF(AND(AU$1&lt;&gt;$F77,AT77&gt;0)=TRUE,1,"")</f>
      </c>
      <c r="AV77" s="56">
        <f>IF(AT77="",0,(AV$4*(101+(1000*LOG(AT$4,10))-(1000*LOG(AT77,10)))))</f>
        <v>0</v>
      </c>
      <c r="AW77" s="35"/>
      <c r="AX77" s="18">
        <f>IF(AND(AX$1&lt;&gt;$F77,AW77&gt;0)=TRUE,1,"")</f>
      </c>
      <c r="AY77" s="32">
        <f>IF(AW77="",0,(AY$4*(101+(1000*LOG(AW$4,10))-(1000*LOG(AW77,10)))))</f>
        <v>0</v>
      </c>
      <c r="BA77" s="55">
        <f>IF(AND(BA$1&lt;&gt;$F77,AZ77&gt;0)=TRUE,1,"")</f>
      </c>
      <c r="BB77" s="56">
        <f>IF(AZ77="",0,(BB$4*(101+(1000*LOG(AZ$4,10))-(1000*LOG(AZ77,10)))))</f>
        <v>0</v>
      </c>
      <c r="BC77" s="33">
        <f>L77+O77+R77+U77+X77+AA77+AD77+AG77+AJ77+AM77+AP77+AS77+AV77+AY77+BB77</f>
        <v>782.0024987414674</v>
      </c>
      <c r="BD77" s="36">
        <f>BW77</f>
        <v>782.0024987414674</v>
      </c>
      <c r="BE77" s="18">
        <f>IF(MAX(BA77,AX77,AU77,AR77,AO77,AL77,AI77,AF77,AC77,Z77,W77,T77,T77,Q77,N77,K77)&gt;0,"*","")</f>
      </c>
      <c r="BF77" s="34">
        <f>IF(BE77="*",BD77*0.05,0)</f>
        <v>0</v>
      </c>
      <c r="BG77" s="37">
        <f>BD77+BF77</f>
        <v>782.0024987414674</v>
      </c>
      <c r="BH77" s="30">
        <f>L77</f>
        <v>0</v>
      </c>
      <c r="BI77" s="30">
        <f>O77</f>
        <v>0</v>
      </c>
      <c r="BJ77" s="30">
        <f>R77</f>
        <v>0</v>
      </c>
      <c r="BK77" s="30">
        <f>U77</f>
        <v>0</v>
      </c>
      <c r="BL77" s="30">
        <f>X77</f>
        <v>0</v>
      </c>
      <c r="BM77" s="30">
        <f>AA77</f>
        <v>502.5374945799763</v>
      </c>
      <c r="BN77" s="30">
        <f>AD77</f>
        <v>0</v>
      </c>
      <c r="BO77" s="30">
        <f>AG77</f>
        <v>0</v>
      </c>
      <c r="BP77" s="30">
        <f>AJ77</f>
        <v>0</v>
      </c>
      <c r="BQ77" s="30">
        <f>AM77</f>
        <v>279.4650041614912</v>
      </c>
      <c r="BR77" s="30">
        <f>AP77</f>
        <v>0</v>
      </c>
      <c r="BS77" s="30">
        <f>AS77</f>
        <v>0</v>
      </c>
      <c r="BT77" s="30">
        <f>AV77</f>
        <v>0</v>
      </c>
      <c r="BU77" s="30">
        <f>AY77</f>
        <v>0</v>
      </c>
      <c r="BV77" s="30">
        <f>BB77</f>
        <v>0</v>
      </c>
      <c r="BW77" s="38">
        <f>(LARGE(BH77:BV77,1))+(LARGE(BH77:BV77,2))+(LARGE(BH77:BV77,3))+(LARGE(BH77:BV77,4))+(LARGE(BH77:BV77,5))</f>
        <v>782.0024987414674</v>
      </c>
    </row>
    <row r="78" spans="1:75" ht="12.75" customHeight="1">
      <c r="A78" s="28">
        <v>68</v>
      </c>
      <c r="B78" s="29" t="s">
        <v>111</v>
      </c>
      <c r="C78" s="16" t="s">
        <v>324</v>
      </c>
      <c r="D78" s="120">
        <v>2</v>
      </c>
      <c r="E78" s="177" t="s">
        <v>160</v>
      </c>
      <c r="F78" s="31">
        <v>1</v>
      </c>
      <c r="G78" s="50" t="s">
        <v>290</v>
      </c>
      <c r="H78" s="17" t="s">
        <v>565</v>
      </c>
      <c r="I78" s="341">
        <f>BG78</f>
        <v>740.7521736128106</v>
      </c>
      <c r="J78" s="251"/>
      <c r="L78" s="56">
        <f>IF(J78="",0,(L$4*(101+(1000*LOG(J$4,10))-(1000*LOG(J78,10)))))</f>
        <v>0</v>
      </c>
      <c r="M78" s="175"/>
      <c r="N78" s="18">
        <f>IF(AND(N$1&lt;&gt;$F78,M78&gt;0)=TRUE,1,"")</f>
      </c>
      <c r="O78" s="32">
        <f>IF(M78="",0,(O$4*(101+(1000*LOG(M$4,10))-(1000*LOG(M78,10)))))</f>
        <v>0</v>
      </c>
      <c r="Q78" s="55">
        <f>IF(AND(Q$1&lt;&gt;$F78,P78&gt;0)=TRUE,1,"")</f>
      </c>
      <c r="R78" s="56">
        <f>IF(P78="",0,(R$4*(101+(1000*LOG(P$4,10))-(1000*LOG(P78,10)))))</f>
        <v>0</v>
      </c>
      <c r="S78" s="175"/>
      <c r="T78" s="18">
        <f>IF(AND(T$1&lt;&gt;$F78,S78&gt;0)=TRUE,1,"")</f>
      </c>
      <c r="U78" s="32">
        <f>IF(S78="",0,(U$4*(101+(1000*LOG(S$4,10))-(1000*LOG(S78,10)))))</f>
        <v>0</v>
      </c>
      <c r="W78" s="55">
        <f>IF(AND(W$1&lt;&gt;$F78,V78&gt;0)=TRUE,1,"")</f>
      </c>
      <c r="X78" s="56">
        <f>IF(V78="",0,(X$4*(101+(1000*LOG(V$4,10))-(1000*LOG(V78,10)))))</f>
        <v>0</v>
      </c>
      <c r="Y78" s="202">
        <v>23</v>
      </c>
      <c r="Z78" s="18">
        <f>IF(AND(Z$1&lt;&gt;$F78,Y78&gt;0)=TRUE,1,"")</f>
      </c>
      <c r="AA78" s="32">
        <f>IF(Y78="",0,(AA$4*(101+(1000*LOG(Y$4,10))-(1000*LOG(Y78,10)))))</f>
        <v>398.8197007490214</v>
      </c>
      <c r="AB78" s="126"/>
      <c r="AC78" s="55">
        <f>IF(AND(AC$1&lt;&gt;$F78,AB78&gt;0)=TRUE,1,"")</f>
      </c>
      <c r="AD78" s="56">
        <f>IF(AB78="",0,(AD$4*(101+(1000*LOG(AB$4,10))-(1000*LOG(AB78,10)))))</f>
        <v>0</v>
      </c>
      <c r="AF78" s="18">
        <f>IF(AND(AF$1&lt;&gt;$F78,AE78&gt;0)=TRUE,1,"")</f>
      </c>
      <c r="AG78" s="34">
        <f>IF(AE78="",0,(AG$4*(101+(1000*LOG(AE$4,10))-(1000*LOG(AE78,10)))))</f>
        <v>0</v>
      </c>
      <c r="AI78" s="55">
        <f>IF(AND(AI$1&lt;&gt;$F78,AH78&gt;0)=TRUE,1,"")</f>
      </c>
      <c r="AJ78" s="56">
        <f>IF(AH78="",0,(AJ$4*(101+(1000*LOG(AH$4,10))-(1000*LOG(AH78,10)))))</f>
        <v>0</v>
      </c>
      <c r="AK78" s="35">
        <v>41</v>
      </c>
      <c r="AL78" s="18">
        <f>IF(AND(AL$1&lt;&gt;$F78,AK78&gt;0)=TRUE,1,"")</f>
      </c>
      <c r="AM78" s="34">
        <f>IF(AK78="",0,(AM$4*(101+(1000*LOG(AK$4,10))-(1000*LOG(AK78,10)))))</f>
        <v>341.9324728637892</v>
      </c>
      <c r="AO78" s="55">
        <f>IF(AND(AO$1&lt;&gt;$F78,AN78&gt;0)=TRUE,1,"")</f>
      </c>
      <c r="AP78" s="56">
        <f>IF(AN78="",0,(AP$4*(101+(1000*LOG(AN$4,10))-(1000*LOG(AN78,10)))))</f>
        <v>0</v>
      </c>
      <c r="AQ78" s="35"/>
      <c r="AR78" s="18">
        <f>IF(AND(AR$1&lt;&gt;$F78,AQ78&gt;0)=TRUE,1,"")</f>
      </c>
      <c r="AS78" s="32">
        <f>IF(AQ78="",0,(AS$4*(101+(1000*LOG(AQ$4,10))-(1000*LOG(AQ78,10)))))</f>
        <v>0</v>
      </c>
      <c r="AU78" s="55">
        <f>IF(AND(AU$1&lt;&gt;$F78,AT78&gt;0)=TRUE,1,"")</f>
      </c>
      <c r="AV78" s="56">
        <f>IF(AT78="",0,(AV$4*(101+(1000*LOG(AT$4,10))-(1000*LOG(AT78,10)))))</f>
        <v>0</v>
      </c>
      <c r="AW78" s="35"/>
      <c r="AX78" s="18">
        <f>IF(AND(AX$1&lt;&gt;$F78,AW78&gt;0)=TRUE,1,"")</f>
      </c>
      <c r="AY78" s="32">
        <f>IF(AW78="",0,(AY$4*(101+(1000*LOG(AW$4,10))-(1000*LOG(AW78,10)))))</f>
        <v>0</v>
      </c>
      <c r="BA78" s="55">
        <f>IF(AND(BA$1&lt;&gt;$F78,AZ78&gt;0)=TRUE,1,"")</f>
      </c>
      <c r="BB78" s="56">
        <f>IF(AZ78="",0,(BB$4*(101+(1000*LOG(AZ$4,10))-(1000*LOG(AZ78,10)))))</f>
        <v>0</v>
      </c>
      <c r="BC78" s="33">
        <f>L78+O78+R78+U78+X78+AA78+AD78+AG78+AJ78+AM78+AP78+AS78+AV78+AY78+BB78</f>
        <v>740.7521736128106</v>
      </c>
      <c r="BD78" s="36">
        <f>BW78</f>
        <v>740.7521736128106</v>
      </c>
      <c r="BE78" s="18">
        <f>IF(MAX(BA78,AX78,AU78,AR78,AO78,AL78,AI78,AF78,AC78,Z78,W78,T78,T78,Q78,N78,K78)&gt;0,"*","")</f>
      </c>
      <c r="BF78" s="34">
        <f>IF(BE78="*",BD78*0.05,0)</f>
        <v>0</v>
      </c>
      <c r="BG78" s="37">
        <f>BD78+BF78</f>
        <v>740.7521736128106</v>
      </c>
      <c r="BH78" s="30">
        <f>L78</f>
        <v>0</v>
      </c>
      <c r="BI78" s="30">
        <f>O78</f>
        <v>0</v>
      </c>
      <c r="BJ78" s="30">
        <f>R78</f>
        <v>0</v>
      </c>
      <c r="BK78" s="30">
        <f>U78</f>
        <v>0</v>
      </c>
      <c r="BL78" s="30">
        <f>X78</f>
        <v>0</v>
      </c>
      <c r="BM78" s="30">
        <f>AA78</f>
        <v>398.8197007490214</v>
      </c>
      <c r="BN78" s="30">
        <f>AD78</f>
        <v>0</v>
      </c>
      <c r="BO78" s="30">
        <f>AG78</f>
        <v>0</v>
      </c>
      <c r="BP78" s="30">
        <f>AJ78</f>
        <v>0</v>
      </c>
      <c r="BQ78" s="30">
        <f>AM78</f>
        <v>341.9324728637892</v>
      </c>
      <c r="BR78" s="30">
        <f>AP78</f>
        <v>0</v>
      </c>
      <c r="BS78" s="30">
        <f>AS78</f>
        <v>0</v>
      </c>
      <c r="BT78" s="30">
        <f>AV78</f>
        <v>0</v>
      </c>
      <c r="BU78" s="30">
        <f>AY78</f>
        <v>0</v>
      </c>
      <c r="BV78" s="30">
        <f>BB78</f>
        <v>0</v>
      </c>
      <c r="BW78" s="38">
        <f>(LARGE(BH78:BV78,1))+(LARGE(BH78:BV78,2))+(LARGE(BH78:BV78,3))+(LARGE(BH78:BV78,4))+(LARGE(BH78:BV78,5))</f>
        <v>740.7521736128106</v>
      </c>
    </row>
    <row r="79" spans="1:75" ht="12.75" customHeight="1">
      <c r="A79" s="28">
        <v>69</v>
      </c>
      <c r="B79" s="29" t="s">
        <v>13</v>
      </c>
      <c r="C79" s="16" t="s">
        <v>104</v>
      </c>
      <c r="D79" s="120">
        <v>4</v>
      </c>
      <c r="E79" s="177" t="s">
        <v>53</v>
      </c>
      <c r="F79" s="31">
        <v>2</v>
      </c>
      <c r="G79" s="50" t="s">
        <v>290</v>
      </c>
      <c r="H79" s="17"/>
      <c r="I79" s="341">
        <f>BG79</f>
        <v>733.462388321237</v>
      </c>
      <c r="J79" s="251"/>
      <c r="L79" s="56">
        <f>IF(J79="",0,(L$4*(101+(1000*LOG(J$4,10))-(1000*LOG(J79,10)))))</f>
        <v>0</v>
      </c>
      <c r="M79" s="175"/>
      <c r="O79" s="32">
        <f>IF(M79="",0,(O$4*(101+(1000*LOG(M$4,10))-(1000*LOG(M79,10)))))</f>
        <v>0</v>
      </c>
      <c r="P79" s="168">
        <v>18</v>
      </c>
      <c r="Q79" s="55">
        <f>IF(AND(Q$1&lt;&gt;$F79,P79&gt;0)=TRUE,1,"")</f>
      </c>
      <c r="R79" s="56">
        <f>IF(P79="",0,(R$4*(101+(1000*LOG(P$4,10))-(1000*LOG(P79,10)))))</f>
        <v>167.94678963061324</v>
      </c>
      <c r="S79" s="175"/>
      <c r="T79" s="18">
        <f>IF(AND(T$1&lt;&gt;$F79,S79&gt;0)=TRUE,1,"")</f>
      </c>
      <c r="U79" s="32">
        <f>IF(S79="",0,(U$4*(101+(1000*LOG(S$4,10))-(1000*LOG(S79,10)))))</f>
        <v>0</v>
      </c>
      <c r="V79" s="168">
        <v>26</v>
      </c>
      <c r="W79" s="55">
        <f>IF(AND(W$1&lt;&gt;$F79,V79&gt;0)=TRUE,1,"")</f>
      </c>
      <c r="X79" s="56">
        <f>IF(V79="",0,(X$4*(101+(1000*LOG(V$4,10))-(1000*LOG(V79,10)))))</f>
        <v>204.54059190706926</v>
      </c>
      <c r="Y79" s="202">
        <v>37</v>
      </c>
      <c r="Z79" s="18">
        <f>IF(AND(Z$1&lt;&gt;$F79,Y79&gt;0)=TRUE,1,"")</f>
        <v>1</v>
      </c>
      <c r="AA79" s="32">
        <f>IF(Y79="",0,(AA$4*(101+(1000*LOG(Y$4,10))-(1000*LOG(Y79,10)))))</f>
        <v>140.72734068726902</v>
      </c>
      <c r="AB79" s="126">
        <v>28</v>
      </c>
      <c r="AC79" s="55">
        <f>IF(AND(AC$1&lt;&gt;$F79,AB79&gt;0)=TRUE,1,"")</f>
      </c>
      <c r="AD79" s="56">
        <f>IF(AB79="",0,(AD$4*(101+(1000*LOG(AB$4,10))-(1000*LOG(AB79,10)))))</f>
        <v>185.32088570003611</v>
      </c>
      <c r="AF79" s="18">
        <f>IF(AND(AF$1&lt;&gt;$F79,AE79&gt;0)=TRUE,1,"")</f>
      </c>
      <c r="AG79" s="34">
        <f>IF(AE79="",0,(AG$4*(101+(1000*LOG(AE$4,10))-(1000*LOG(AE79,10)))))</f>
        <v>0</v>
      </c>
      <c r="AI79" s="55">
        <f>IF(AND(AI$1&lt;&gt;$F79,AH79&gt;0)=TRUE,1,"")</f>
      </c>
      <c r="AJ79" s="56">
        <f>IF(AH79="",0,(AJ$4*(101+(1000*LOG(AH$4,10))-(1000*LOG(AH79,10)))))</f>
        <v>0</v>
      </c>
      <c r="AL79" s="18">
        <f>IF(AND(AL$1&lt;&gt;$F79,AK79&gt;0)=TRUE,1,"")</f>
      </c>
      <c r="AM79" s="34">
        <f>IF(AK79="",0,(AM$4*(101+(1000*LOG(AK$4,10))-(1000*LOG(AK79,10)))))</f>
        <v>0</v>
      </c>
      <c r="AO79" s="55">
        <f>IF(AND(AO$1&lt;&gt;$F79,AN79&gt;0)=TRUE,1,"")</f>
      </c>
      <c r="AP79" s="56">
        <f>IF(AN79="",0,(AP$4*(101+(1000*LOG(AN$4,10))-(1000*LOG(AN79,10)))))</f>
        <v>0</v>
      </c>
      <c r="AQ79" s="35"/>
      <c r="AR79" s="18">
        <f>IF(AND(AR$1&lt;&gt;$F79,AQ79&gt;0)=TRUE,1,"")</f>
      </c>
      <c r="AS79" s="32">
        <f>IF(AQ79="",0,(AS$4*(101+(1000*LOG(AQ$4,10))-(1000*LOG(AQ79,10)))))</f>
        <v>0</v>
      </c>
      <c r="AU79" s="55">
        <f>IF(AND(AU$1&lt;&gt;$F79,AT79&gt;0)=TRUE,1,"")</f>
      </c>
      <c r="AV79" s="56">
        <f>IF(AT79="",0,(AV$4*(101+(1000*LOG(AT$4,10))-(1000*LOG(AT79,10)))))</f>
        <v>0</v>
      </c>
      <c r="AW79" s="35"/>
      <c r="AX79" s="18">
        <f>IF(AND(AX$1&lt;&gt;$F79,AW79&gt;0)=TRUE,1,"")</f>
      </c>
      <c r="AY79" s="32">
        <f>IF(AW79="",0,(AY$4*(101+(1000*LOG(AW$4,10))-(1000*LOG(AW79,10)))))</f>
        <v>0</v>
      </c>
      <c r="BA79" s="55">
        <f>IF(AND(BA$1&lt;&gt;$F79,AZ79&gt;0)=TRUE,1,"")</f>
      </c>
      <c r="BB79" s="56">
        <f>IF(AZ79="",0,(BB$4*(101+(1000*LOG(AZ$4,10))-(1000*LOG(AZ79,10)))))</f>
        <v>0</v>
      </c>
      <c r="BC79" s="33">
        <f>L79+O79+R79+U79+X79+AA79+AD79+AG79+AJ79+AM79+AP79+AS79+AV79+AY79+BB79</f>
        <v>698.5356079249876</v>
      </c>
      <c r="BD79" s="36">
        <f>BW79</f>
        <v>698.5356079249876</v>
      </c>
      <c r="BE79" s="18" t="str">
        <f>IF(MAX(BA79,AX79,AU79,AR79,AO79,AL79,AI79,AF79,AC79,Z79,W79,T79,T79,Q79,N79,K79)&gt;0,"*","")</f>
        <v>*</v>
      </c>
      <c r="BF79" s="34">
        <f>IF(BE79="*",BD79*0.05,0)</f>
        <v>34.926780396249384</v>
      </c>
      <c r="BG79" s="37">
        <f>BD79+BF79</f>
        <v>733.462388321237</v>
      </c>
      <c r="BH79" s="30">
        <f>L79</f>
        <v>0</v>
      </c>
      <c r="BI79" s="30">
        <f>O79</f>
        <v>0</v>
      </c>
      <c r="BJ79" s="30">
        <f>R79</f>
        <v>167.94678963061324</v>
      </c>
      <c r="BK79" s="30">
        <f>U79</f>
        <v>0</v>
      </c>
      <c r="BL79" s="30">
        <f>X79</f>
        <v>204.54059190706926</v>
      </c>
      <c r="BM79" s="30">
        <f>AA79</f>
        <v>140.72734068726902</v>
      </c>
      <c r="BN79" s="30">
        <f>AD79</f>
        <v>185.32088570003611</v>
      </c>
      <c r="BO79" s="30">
        <f>AG79</f>
        <v>0</v>
      </c>
      <c r="BP79" s="30">
        <f>AJ79</f>
        <v>0</v>
      </c>
      <c r="BQ79" s="30">
        <f>AM79</f>
        <v>0</v>
      </c>
      <c r="BR79" s="30">
        <f>AP79</f>
        <v>0</v>
      </c>
      <c r="BS79" s="30">
        <f>AS79</f>
        <v>0</v>
      </c>
      <c r="BT79" s="30">
        <f>AV79</f>
        <v>0</v>
      </c>
      <c r="BU79" s="30">
        <f>AY79</f>
        <v>0</v>
      </c>
      <c r="BV79" s="30">
        <f>BB79</f>
        <v>0</v>
      </c>
      <c r="BW79" s="38">
        <f>(LARGE(BH79:BV79,1))+(LARGE(BH79:BV79,2))+(LARGE(BH79:BV79,3))+(LARGE(BH79:BV79,4))+(LARGE(BH79:BV79,5))</f>
        <v>698.5356079249876</v>
      </c>
    </row>
    <row r="80" spans="1:75" ht="13.5" customHeight="1">
      <c r="A80" s="28">
        <v>70</v>
      </c>
      <c r="B80" s="29" t="s">
        <v>139</v>
      </c>
      <c r="C80" s="16" t="s">
        <v>140</v>
      </c>
      <c r="D80" s="120">
        <v>3</v>
      </c>
      <c r="E80" s="177" t="s">
        <v>35</v>
      </c>
      <c r="F80" s="31">
        <v>2</v>
      </c>
      <c r="G80" s="50" t="s">
        <v>290</v>
      </c>
      <c r="H80" s="17"/>
      <c r="I80" s="341">
        <f>BG80</f>
        <v>717.2616725920375</v>
      </c>
      <c r="J80" s="251"/>
      <c r="L80" s="56">
        <f>IF(J80="",0,(L$4*(101+(1000*LOG(J$4,10))-(1000*LOG(J80,10)))))</f>
        <v>0</v>
      </c>
      <c r="M80" s="175"/>
      <c r="O80" s="32">
        <f>IF(M80="",0,(O$4*(101+(1000*LOG(M$4,10))-(1000*LOG(M80,10)))))</f>
        <v>0</v>
      </c>
      <c r="P80" s="168">
        <v>18</v>
      </c>
      <c r="Q80" s="55">
        <f>IF(AND(Q$1&lt;&gt;$F80,P80&gt;0)=TRUE,1,"")</f>
      </c>
      <c r="R80" s="56">
        <f>IF(P80="",0,(R$4*(101+(1000*LOG(P$4,10))-(1000*LOG(P80,10)))))</f>
        <v>167.94678963061324</v>
      </c>
      <c r="S80" s="175"/>
      <c r="T80" s="18">
        <f>IF(AND(T$1&lt;&gt;$F80,S80&gt;0)=TRUE,1,"")</f>
      </c>
      <c r="U80" s="32">
        <f>IF(S80="",0,(U$4*(101+(1000*LOG(S$4,10))-(1000*LOG(S80,10)))))</f>
        <v>0</v>
      </c>
      <c r="W80" s="55">
        <f>IF(AND(W$1&lt;&gt;$F80,V80&gt;0)=TRUE,1,"")</f>
      </c>
      <c r="X80" s="56">
        <f>IF(V80="",0,(X$4*(101+(1000*LOG(V$4,10))-(1000*LOG(V80,10)))))</f>
        <v>0</v>
      </c>
      <c r="Z80" s="18">
        <f>IF(AND(Z$1&lt;&gt;$F80,Y80&gt;0)=TRUE,1,"")</f>
      </c>
      <c r="AA80" s="32">
        <f>IF(Y80="",0,(AA$4*(101+(1000*LOG(Y$4,10))-(1000*LOG(Y80,10)))))</f>
        <v>0</v>
      </c>
      <c r="AB80" s="126"/>
      <c r="AC80" s="55">
        <f>IF(AND(AC$1&lt;&gt;$F80,AB80&gt;0)=TRUE,1,"")</f>
      </c>
      <c r="AD80" s="56">
        <f>IF(AB80="",0,(AD$4*(101+(1000*LOG(AB$4,10))-(1000*LOG(AB80,10)))))</f>
        <v>0</v>
      </c>
      <c r="AF80" s="18">
        <f>IF(AND(AF$1&lt;&gt;$F80,AE80&gt;0)=TRUE,1,"")</f>
      </c>
      <c r="AG80" s="34">
        <f>IF(AE80="",0,(AG$4*(101+(1000*LOG(AE$4,10))-(1000*LOG(AE80,10)))))</f>
        <v>0</v>
      </c>
      <c r="AH80" s="59">
        <v>23</v>
      </c>
      <c r="AI80" s="55">
        <f>IF(AND(AI$1&lt;&gt;$F80,AH80&gt;0)=TRUE,1,"")</f>
        <v>1</v>
      </c>
      <c r="AJ80" s="56">
        <f>IF(AH80="",0,(AJ$4*(101+(1000*LOG(AH$4,10))-(1000*LOG(AH80,10)))))</f>
        <v>338.43885128082775</v>
      </c>
      <c r="AL80" s="18">
        <f>IF(AND(AL$1&lt;&gt;$F80,AK80&gt;0)=TRUE,1,"")</f>
      </c>
      <c r="AM80" s="34">
        <f>IF(AK80="",0,(AM$4*(101+(1000*LOG(AK$4,10))-(1000*LOG(AK80,10)))))</f>
        <v>0</v>
      </c>
      <c r="AO80" s="55">
        <f>IF(AND(AO$1&lt;&gt;$F80,AN80&gt;0)=TRUE,1,"")</f>
      </c>
      <c r="AP80" s="56">
        <f>IF(AN80="",0,(AP$4*(101+(1000*LOG(AN$4,10))-(1000*LOG(AN80,10)))))</f>
        <v>0</v>
      </c>
      <c r="AQ80" s="35"/>
      <c r="AR80" s="18">
        <f>IF(AND(AR$1&lt;&gt;$F80,AQ80&gt;0)=TRUE,1,"")</f>
      </c>
      <c r="AS80" s="32">
        <f>IF(AQ80="",0,(AS$4*(101+(1000*LOG(AQ$4,10))-(1000*LOG(AQ80,10)))))</f>
        <v>0</v>
      </c>
      <c r="AU80" s="55">
        <f>IF(AND(AU$1&lt;&gt;$F80,AT80&gt;0)=TRUE,1,"")</f>
      </c>
      <c r="AV80" s="56">
        <f>IF(AT80="",0,(AV$4*(101+(1000*LOG(AT$4,10))-(1000*LOG(AT80,10)))))</f>
        <v>0</v>
      </c>
      <c r="AW80" s="35"/>
      <c r="AX80" s="18">
        <f>IF(AND(AX$1&lt;&gt;$F80,AW80&gt;0)=TRUE,1,"")</f>
      </c>
      <c r="AY80" s="32">
        <f>IF(AW80="",0,(AY$4*(101+(1000*LOG(AW$4,10))-(1000*LOG(AW80,10)))))</f>
        <v>0</v>
      </c>
      <c r="AZ80" s="57">
        <v>21</v>
      </c>
      <c r="BA80" s="55">
        <f>IF(AND(BA$1&lt;&gt;$F80,AZ80&gt;0)=TRUE,1,"")</f>
      </c>
      <c r="BB80" s="56">
        <f>IF(AZ80="",0,(BB$4*(101+(1000*LOG(AZ$4,10))-(1000*LOG(AZ80,10)))))</f>
        <v>176.72071393811848</v>
      </c>
      <c r="BC80" s="33">
        <f>L80+O80+R80+U80+X80+AA80+AD80+AG80+AJ80+AM80+AP80+AS80+AV80+AY80+BB80</f>
        <v>683.1063548495595</v>
      </c>
      <c r="BD80" s="36">
        <f>BW80</f>
        <v>683.1063548495595</v>
      </c>
      <c r="BE80" s="18" t="str">
        <f>IF(MAX(BA80,AX80,AU80,AR80,AO80,AL80,AI80,AF80,AC80,Z80,W80,T80,T80,Q80,N80,K80)&gt;0,"*","")</f>
        <v>*</v>
      </c>
      <c r="BF80" s="34">
        <f>IF(BE80="*",BD80*0.05,0)</f>
        <v>34.155317742477976</v>
      </c>
      <c r="BG80" s="37">
        <f>BD80+BF80</f>
        <v>717.2616725920375</v>
      </c>
      <c r="BH80" s="30">
        <f>L80</f>
        <v>0</v>
      </c>
      <c r="BI80" s="30">
        <f>O80</f>
        <v>0</v>
      </c>
      <c r="BJ80" s="30">
        <f>R80</f>
        <v>167.94678963061324</v>
      </c>
      <c r="BK80" s="30">
        <f>U80</f>
        <v>0</v>
      </c>
      <c r="BL80" s="30">
        <f>X80</f>
        <v>0</v>
      </c>
      <c r="BM80" s="30">
        <f>AA80</f>
        <v>0</v>
      </c>
      <c r="BN80" s="30">
        <f>AD80</f>
        <v>0</v>
      </c>
      <c r="BO80" s="30">
        <f>AG80</f>
        <v>0</v>
      </c>
      <c r="BP80" s="30">
        <f>AJ80</f>
        <v>338.43885128082775</v>
      </c>
      <c r="BQ80" s="30">
        <f>AM80</f>
        <v>0</v>
      </c>
      <c r="BR80" s="30">
        <f>AP80</f>
        <v>0</v>
      </c>
      <c r="BS80" s="30">
        <f>AS80</f>
        <v>0</v>
      </c>
      <c r="BT80" s="30">
        <f>AV80</f>
        <v>0</v>
      </c>
      <c r="BU80" s="30">
        <f>AY80</f>
        <v>0</v>
      </c>
      <c r="BV80" s="30">
        <f>BB80</f>
        <v>176.72071393811848</v>
      </c>
      <c r="BW80" s="38">
        <f>(LARGE(BH80:BV80,1))+(LARGE(BH80:BV80,2))+(LARGE(BH80:BV80,3))+(LARGE(BH80:BV80,4))+(LARGE(BH80:BV80,5))</f>
        <v>683.1063548495595</v>
      </c>
    </row>
    <row r="81" spans="1:80" ht="12.75" customHeight="1">
      <c r="A81" s="28">
        <v>71</v>
      </c>
      <c r="B81" s="29" t="s">
        <v>231</v>
      </c>
      <c r="C81" s="16" t="s">
        <v>61</v>
      </c>
      <c r="D81" s="120">
        <v>2</v>
      </c>
      <c r="E81" s="177" t="s">
        <v>46</v>
      </c>
      <c r="F81" s="31">
        <v>1</v>
      </c>
      <c r="G81" s="50" t="s">
        <v>290</v>
      </c>
      <c r="H81" s="17" t="s">
        <v>565</v>
      </c>
      <c r="I81" s="341">
        <f>BG81</f>
        <v>668.5737892481687</v>
      </c>
      <c r="J81" s="251"/>
      <c r="L81" s="56">
        <f>IF(J81="",0,(L$4*(101+(1000*LOG(J$4,10))-(1000*LOG(J81,10)))))</f>
        <v>0</v>
      </c>
      <c r="M81" s="175"/>
      <c r="N81" s="18">
        <f>IF(AND(N$1&lt;&gt;$F81,M81&gt;0)=TRUE,1,"")</f>
      </c>
      <c r="O81" s="32">
        <f>IF(M81="",0,(O$4*(101+(1000*LOG(M$4,10))-(1000*LOG(M81,10)))))</f>
        <v>0</v>
      </c>
      <c r="Q81" s="55">
        <f>IF(AND(Q$1&lt;&gt;$F81,P81&gt;0)=TRUE,1,"")</f>
      </c>
      <c r="R81" s="56">
        <f>IF(P81="",0,(R$4*(101+(1000*LOG(P$4,10))-(1000*LOG(P81,10)))))</f>
        <v>0</v>
      </c>
      <c r="S81" s="175"/>
      <c r="T81" s="18">
        <f>IF(AND(T$1&lt;&gt;$F81,S81&gt;0)=TRUE,1,"")</f>
      </c>
      <c r="U81" s="32">
        <f>IF(S81="",0,(U$4*(101+(1000*LOG(S$4,10))-(1000*LOG(S81,10)))))</f>
        <v>0</v>
      </c>
      <c r="W81" s="55">
        <f>IF(AND(W$1&lt;&gt;$F81,V81&gt;0)=TRUE,1,"")</f>
      </c>
      <c r="X81" s="56">
        <f>IF(V81="",0,(X$4*(101+(1000*LOG(V$4,10))-(1000*LOG(V81,10)))))</f>
        <v>0</v>
      </c>
      <c r="Z81" s="18">
        <f>IF(AND(Z$1&lt;&gt;$F81,Y81&gt;0)=TRUE,1,"")</f>
      </c>
      <c r="AA81" s="32">
        <f>IF(Y81="",0,(AA$4*(101+(1000*LOG(Y$4,10))-(1000*LOG(Y81,10)))))</f>
        <v>0</v>
      </c>
      <c r="AB81" s="126"/>
      <c r="AC81" s="55">
        <f>IF(AND(AC$1&lt;&gt;$F81,AB81&gt;0)=TRUE,1,"")</f>
      </c>
      <c r="AD81" s="56">
        <f>IF(AB81="",0,(AD$4*(101+(1000*LOG(AB$4,10))-(1000*LOG(AB81,10)))))</f>
        <v>0</v>
      </c>
      <c r="AE81" s="35">
        <v>19</v>
      </c>
      <c r="AF81" s="18">
        <f>IF(AND(AF$1&lt;&gt;$F81,AE81&gt;0)=TRUE,1,"")</f>
        <v>1</v>
      </c>
      <c r="AG81" s="34">
        <f>IF(AE81="",0,(AG$4*(101+(1000*LOG(AE$4,10))-(1000*LOG(AE81,10)))))</f>
        <v>340.76033892505825</v>
      </c>
      <c r="AI81" s="55">
        <f>IF(AND(AI$1&lt;&gt;$F81,AH81&gt;0)=TRUE,1,"")</f>
      </c>
      <c r="AJ81" s="56">
        <f>IF(AH81="",0,(AJ$4*(101+(1000*LOG(AH$4,10))-(1000*LOG(AH81,10)))))</f>
        <v>0</v>
      </c>
      <c r="AL81" s="18">
        <f>IF(AND(AL$1&lt;&gt;$F81,AK81&gt;0)=TRUE,1,"")</f>
      </c>
      <c r="AM81" s="34">
        <f>IF(AK81="",0,(AM$4*(101+(1000*LOG(AK$4,10))-(1000*LOG(AK81,10)))))</f>
        <v>0</v>
      </c>
      <c r="AO81" s="55">
        <f>IF(AND(AO$1&lt;&gt;$F81,AN81&gt;0)=TRUE,1,"")</f>
      </c>
      <c r="AP81" s="56">
        <f>IF(AN81="",0,(AP$4*(101+(1000*LOG(AN$4,10))-(1000*LOG(AN81,10)))))</f>
        <v>0</v>
      </c>
      <c r="AQ81" s="35"/>
      <c r="AR81" s="18">
        <f>IF(AND(AR$1&lt;&gt;$F81,AQ81&gt;0)=TRUE,1,"")</f>
      </c>
      <c r="AS81" s="32">
        <f>IF(AQ81="",0,(AS$4*(101+(1000*LOG(AQ$4,10))-(1000*LOG(AQ81,10)))))</f>
        <v>0</v>
      </c>
      <c r="AU81" s="55">
        <f>IF(AND(AU$1&lt;&gt;$F81,AT81&gt;0)=TRUE,1,"")</f>
      </c>
      <c r="AV81" s="56">
        <f>IF(AT81="",0,(AV$4*(101+(1000*LOG(AT$4,10))-(1000*LOG(AT81,10)))))</f>
        <v>0</v>
      </c>
      <c r="AW81" s="35">
        <v>30</v>
      </c>
      <c r="AX81" s="18">
        <f>IF(AND(AX$1&lt;&gt;$F81,AW81&gt;0)=TRUE,1,"")</f>
      </c>
      <c r="AY81" s="32">
        <f>IF(AW81="",0,(AY$4*(101+(1000*LOG(AW$4,10))-(1000*LOG(AW81,10)))))</f>
        <v>295.97660321605485</v>
      </c>
      <c r="BA81" s="55">
        <f>IF(AND(BA$1&lt;&gt;$F81,AZ81&gt;0)=TRUE,1,"")</f>
      </c>
      <c r="BB81" s="56">
        <f>IF(AZ81="",0,(BB$4*(101+(1000*LOG(AZ$4,10))-(1000*LOG(AZ81,10)))))</f>
        <v>0</v>
      </c>
      <c r="BC81" s="33">
        <f>L81+O81+R81+U81+X81+AA81+AD81+AG81+AJ81+AM81+AP81+AS81+AV81+AY81+BB81</f>
        <v>636.7369421411131</v>
      </c>
      <c r="BD81" s="36">
        <f>BW81</f>
        <v>636.7369421411131</v>
      </c>
      <c r="BE81" s="18" t="str">
        <f>IF(MAX(BA81,AX81,AU81,AR81,AO81,AL81,AI81,AF81,AC81,Z81,W81,T81,T81,Q81,N81,K81)&gt;0,"*","")</f>
        <v>*</v>
      </c>
      <c r="BF81" s="34">
        <f>IF(BE81="*",BD81*0.05,0)</f>
        <v>31.836847107055657</v>
      </c>
      <c r="BG81" s="37">
        <f>BD81+BF81</f>
        <v>668.5737892481687</v>
      </c>
      <c r="BH81" s="30">
        <f>L81</f>
        <v>0</v>
      </c>
      <c r="BI81" s="30">
        <f>O81</f>
        <v>0</v>
      </c>
      <c r="BJ81" s="30">
        <f>R81</f>
        <v>0</v>
      </c>
      <c r="BK81" s="30">
        <f>U81</f>
        <v>0</v>
      </c>
      <c r="BL81" s="30">
        <f>X81</f>
        <v>0</v>
      </c>
      <c r="BM81" s="30">
        <f>AA81</f>
        <v>0</v>
      </c>
      <c r="BN81" s="30">
        <f>AD81</f>
        <v>0</v>
      </c>
      <c r="BO81" s="30">
        <f>AG81</f>
        <v>340.76033892505825</v>
      </c>
      <c r="BP81" s="30">
        <f>AJ81</f>
        <v>0</v>
      </c>
      <c r="BQ81" s="30">
        <f>AM81</f>
        <v>0</v>
      </c>
      <c r="BR81" s="30">
        <f>AP81</f>
        <v>0</v>
      </c>
      <c r="BS81" s="30">
        <f>AS81</f>
        <v>0</v>
      </c>
      <c r="BT81" s="30">
        <f>AV81</f>
        <v>0</v>
      </c>
      <c r="BU81" s="30">
        <f>AY81</f>
        <v>295.97660321605485</v>
      </c>
      <c r="BV81" s="30">
        <f>BB81</f>
        <v>0</v>
      </c>
      <c r="BW81" s="38">
        <f>(LARGE(BH81:BV81,1))+(LARGE(BH81:BV81,2))+(LARGE(BH81:BV81,3))+(LARGE(BH81:BV81,4))+(LARGE(BH81:BV81,5))</f>
        <v>636.7369421411131</v>
      </c>
      <c r="CB81" s="35">
        <f>IF(ISNUMBER(CA81),CA81-#REF!,"")</f>
      </c>
    </row>
    <row r="82" spans="1:75" ht="12.75" customHeight="1">
      <c r="A82" s="28">
        <v>72</v>
      </c>
      <c r="B82" s="29" t="s">
        <v>421</v>
      </c>
      <c r="C82" s="16" t="s">
        <v>422</v>
      </c>
      <c r="D82" s="120">
        <v>1</v>
      </c>
      <c r="E82" s="177" t="s">
        <v>288</v>
      </c>
      <c r="F82" s="31">
        <v>3</v>
      </c>
      <c r="G82" s="50" t="s">
        <v>290</v>
      </c>
      <c r="H82" s="17" t="e">
        <v>#N/A</v>
      </c>
      <c r="I82" s="341">
        <f>BG82</f>
        <v>664.2806537051488</v>
      </c>
      <c r="J82" s="251"/>
      <c r="L82" s="56">
        <f>IF(J82="",0,(L$4*(101+(1000*LOG(J$4,10))-(1000*LOG(J82,10)))))</f>
        <v>0</v>
      </c>
      <c r="M82" s="175"/>
      <c r="N82" s="18">
        <f>IF(AND(N$1&lt;&gt;$F82,M82&gt;0)=TRUE,1,"")</f>
      </c>
      <c r="O82" s="32">
        <f>IF(M82="",0,(O$4*(101+(1000*LOG(M$4,10))-(1000*LOG(M82,10)))))</f>
        <v>0</v>
      </c>
      <c r="Q82" s="55">
        <f>IF(AND(Q$1&lt;&gt;$F82,P82&gt;0)=TRUE,1,"")</f>
      </c>
      <c r="R82" s="56">
        <f>IF(P82="",0,(R$4*(101+(1000*LOG(P$4,10))-(1000*LOG(P82,10)))))</f>
        <v>0</v>
      </c>
      <c r="S82" s="175"/>
      <c r="T82" s="18">
        <f>IF(AND(T$1&lt;&gt;$F82,S82&gt;0)=TRUE,1,"")</f>
      </c>
      <c r="U82" s="32">
        <f>IF(S82="",0,(U$4*(101+(1000*LOG(S$4,10))-(1000*LOG(S82,10)))))</f>
        <v>0</v>
      </c>
      <c r="W82" s="55">
        <f>IF(AND(W$1&lt;&gt;$F82,V82&gt;0)=TRUE,1,"")</f>
      </c>
      <c r="X82" s="56">
        <f>IF(V82="",0,(X$4*(101+(1000*LOG(V$4,10))-(1000*LOG(V82,10)))))</f>
        <v>0</v>
      </c>
      <c r="Z82" s="18">
        <f>IF(AND(Z$1&lt;&gt;$F82,Y82&gt;0)=TRUE,1,"")</f>
      </c>
      <c r="AA82" s="32">
        <f>IF(Y82="",0,(AA$4*(101+(1000*LOG(Y$4,10))-(1000*LOG(Y82,10)))))</f>
        <v>0</v>
      </c>
      <c r="AB82" s="126"/>
      <c r="AC82" s="55">
        <f>IF(AND(AC$1&lt;&gt;$F82,AB82&gt;0)=TRUE,1,"")</f>
      </c>
      <c r="AD82" s="56">
        <f>IF(AB82="",0,(AD$4*(101+(1000*LOG(AB$4,10))-(1000*LOG(AB82,10)))))</f>
        <v>0</v>
      </c>
      <c r="AF82" s="18">
        <f>IF(AND(AF$1&lt;&gt;$F82,AE82&gt;0)=TRUE,1,"")</f>
      </c>
      <c r="AG82" s="34">
        <f>IF(AE82="",0,(AG$4*(101+(1000*LOG(AE$4,10))-(1000*LOG(AE82,10)))))</f>
        <v>0</v>
      </c>
      <c r="AI82" s="55">
        <f>IF(AND(AI$1&lt;&gt;$F82,AH82&gt;0)=TRUE,1,"")</f>
      </c>
      <c r="AJ82" s="56">
        <f>IF(AH82="",0,(AJ$4*(101+(1000*LOG(AH$4,10))-(1000*LOG(AH82,10)))))</f>
        <v>0</v>
      </c>
      <c r="AK82" s="35">
        <v>24</v>
      </c>
      <c r="AL82" s="18">
        <f>IF(AND(AL$1&lt;&gt;$F82,AK82&gt;0)=TRUE,1,"")</f>
        <v>1</v>
      </c>
      <c r="AM82" s="34">
        <f>IF(AK82="",0,(AM$4*(101+(1000*LOG(AK$4,10))-(1000*LOG(AK82,10)))))</f>
        <v>632.6482416239512</v>
      </c>
      <c r="AO82" s="55">
        <f>IF(AND(AO$1&lt;&gt;$F82,AN82&gt;0)=TRUE,1,"")</f>
      </c>
      <c r="AP82" s="56">
        <f>IF(AN82="",0,(AP$4*(101+(1000*LOG(AN$4,10))-(1000*LOG(AN82,10)))))</f>
        <v>0</v>
      </c>
      <c r="AQ82" s="35"/>
      <c r="AR82" s="18">
        <f>IF(AND(AR$1&lt;&gt;$F82,AQ82&gt;0)=TRUE,1,"")</f>
      </c>
      <c r="AS82" s="32">
        <f>IF(AQ82="",0,(AS$4*(101+(1000*LOG(AQ$4,10))-(1000*LOG(AQ82,10)))))</f>
        <v>0</v>
      </c>
      <c r="AU82" s="55">
        <f>IF(AND(AU$1&lt;&gt;$F82,AT82&gt;0)=TRUE,1,"")</f>
      </c>
      <c r="AV82" s="56">
        <f>IF(AT82="",0,(AV$4*(101+(1000*LOG(AT$4,10))-(1000*LOG(AT82,10)))))</f>
        <v>0</v>
      </c>
      <c r="AW82" s="35"/>
      <c r="AX82" s="18">
        <f>IF(AND(AX$1&lt;&gt;$F82,AW82&gt;0)=TRUE,1,"")</f>
      </c>
      <c r="AY82" s="32">
        <f>IF(AW82="",0,(AY$4*(101+(1000*LOG(AW$4,10))-(1000*LOG(AW82,10)))))</f>
        <v>0</v>
      </c>
      <c r="BA82" s="55">
        <f>IF(AND(BA$1&lt;&gt;$F82,AZ82&gt;0)=TRUE,1,"")</f>
      </c>
      <c r="BB82" s="56">
        <f>IF(AZ82="",0,(BB$4*(101+(1000*LOG(AZ$4,10))-(1000*LOG(AZ82,10)))))</f>
        <v>0</v>
      </c>
      <c r="BC82" s="33">
        <f>L82+O82+R82+U82+X82+AA82+AD82+AG82+AJ82+AM82+AP82+AS82+AV82+AY82+BB82</f>
        <v>632.6482416239512</v>
      </c>
      <c r="BD82" s="36">
        <f>BW82</f>
        <v>632.6482416239512</v>
      </c>
      <c r="BE82" s="18" t="str">
        <f>IF(MAX(BA82,AX82,AU82,AR82,AO82,AL82,AI82,AF82,AC82,Z82,W82,T82,T82,Q82,N82,K82)&gt;0,"*","")</f>
        <v>*</v>
      </c>
      <c r="BF82" s="34">
        <f>IF(BE82="*",BD82*0.05,0)</f>
        <v>31.63241208119756</v>
      </c>
      <c r="BG82" s="37">
        <f>BD82+BF82</f>
        <v>664.2806537051488</v>
      </c>
      <c r="BH82" s="30">
        <f>L82</f>
        <v>0</v>
      </c>
      <c r="BI82" s="30">
        <f>O82</f>
        <v>0</v>
      </c>
      <c r="BJ82" s="30">
        <f>R82</f>
        <v>0</v>
      </c>
      <c r="BK82" s="30">
        <f>U82</f>
        <v>0</v>
      </c>
      <c r="BL82" s="30">
        <f>X82</f>
        <v>0</v>
      </c>
      <c r="BM82" s="30">
        <f>AA82</f>
        <v>0</v>
      </c>
      <c r="BN82" s="30">
        <f>AD82</f>
        <v>0</v>
      </c>
      <c r="BO82" s="30">
        <f>AG82</f>
        <v>0</v>
      </c>
      <c r="BP82" s="30">
        <f>AJ82</f>
        <v>0</v>
      </c>
      <c r="BQ82" s="30">
        <f>AM82</f>
        <v>632.6482416239512</v>
      </c>
      <c r="BR82" s="30">
        <f>AP82</f>
        <v>0</v>
      </c>
      <c r="BS82" s="30">
        <f>AS82</f>
        <v>0</v>
      </c>
      <c r="BT82" s="30">
        <f>AV82</f>
        <v>0</v>
      </c>
      <c r="BU82" s="30">
        <f>AY82</f>
        <v>0</v>
      </c>
      <c r="BV82" s="30">
        <f>BB82</f>
        <v>0</v>
      </c>
      <c r="BW82" s="38">
        <f>(LARGE(BH82:BV82,1))+(LARGE(BH82:BV82,2))+(LARGE(BH82:BV82,3))+(LARGE(BH82:BV82,4))+(LARGE(BH82:BV82,5))</f>
        <v>632.6482416239512</v>
      </c>
    </row>
    <row r="83" spans="1:80" ht="13.5" customHeight="1">
      <c r="A83" s="28">
        <v>73</v>
      </c>
      <c r="B83" s="193" t="s">
        <v>548</v>
      </c>
      <c r="C83" s="194" t="s">
        <v>549</v>
      </c>
      <c r="D83" s="188">
        <v>1</v>
      </c>
      <c r="E83" s="189" t="s">
        <v>288</v>
      </c>
      <c r="F83" s="190">
        <v>3</v>
      </c>
      <c r="G83" s="191" t="s">
        <v>290</v>
      </c>
      <c r="H83" s="192" t="e">
        <v>#N/A</v>
      </c>
      <c r="I83" s="342">
        <f>BG83</f>
        <v>658.3183133703535</v>
      </c>
      <c r="J83" s="251"/>
      <c r="L83" s="56">
        <f>IF(J83="",0,(L$4*(101+(1000*LOG(J$4,10))-(1000*LOG(J83,10)))))</f>
        <v>0</v>
      </c>
      <c r="M83" s="175"/>
      <c r="N83" s="18">
        <f>IF(AND(N$1&lt;&gt;$F83,M83&gt;0)=TRUE,1,"")</f>
      </c>
      <c r="O83" s="32">
        <f>IF(M83="",0,(O$4*(101+(1000*LOG(M$4,10))-(1000*LOG(M83,10)))))</f>
        <v>0</v>
      </c>
      <c r="Q83" s="55">
        <f>IF(AND(Q$1&lt;&gt;$F83,P83&gt;0)=TRUE,1,"")</f>
      </c>
      <c r="R83" s="56">
        <f>IF(P83="",0,(R$4*(101+(1000*LOG(P$4,10))-(1000*LOG(P83,10)))))</f>
        <v>0</v>
      </c>
      <c r="S83" s="175"/>
      <c r="T83" s="18">
        <f>IF(AND(T$1&lt;&gt;$F83,S83&gt;0)=TRUE,1,"")</f>
      </c>
      <c r="U83" s="32">
        <f>IF(S83="",0,(U$4*(101+(1000*LOG(S$4,10))-(1000*LOG(S83,10)))))</f>
        <v>0</v>
      </c>
      <c r="W83" s="55">
        <f>IF(AND(W$1&lt;&gt;$F83,V83&gt;0)=TRUE,1,"")</f>
      </c>
      <c r="X83" s="56">
        <f>IF(V83="",0,(X$4*(101+(1000*LOG(V$4,10))-(1000*LOG(V83,10)))))</f>
        <v>0</v>
      </c>
      <c r="Z83" s="18">
        <f>IF(AND(Z$1&lt;&gt;$F83,Y83&gt;0)=TRUE,1,"")</f>
      </c>
      <c r="AA83" s="32">
        <f>IF(Y83="",0,(AA$4*(101+(1000*LOG(Y$4,10))-(1000*LOG(Y83,10)))))</f>
        <v>0</v>
      </c>
      <c r="AB83" s="126"/>
      <c r="AC83" s="55">
        <f>IF(AND(AC$1&lt;&gt;$F83,AB83&gt;0)=TRUE,1,"")</f>
      </c>
      <c r="AD83" s="56">
        <f>IF(AB83="",0,(AD$4*(101+(1000*LOG(AB$4,10))-(1000*LOG(AB83,10)))))</f>
        <v>0</v>
      </c>
      <c r="AF83" s="18">
        <f>IF(AND(AF$1&lt;&gt;$F83,AE83&gt;0)=TRUE,1,"")</f>
      </c>
      <c r="AG83" s="34">
        <f>IF(AE83="",0,(AG$4*(101+(1000*LOG(AE$4,10))-(1000*LOG(AE83,10)))))</f>
        <v>0</v>
      </c>
      <c r="AI83" s="55">
        <f>IF(AND(AI$1&lt;&gt;$F83,AH83&gt;0)=TRUE,1,"")</f>
      </c>
      <c r="AJ83" s="56">
        <f>IF(AH83="",0,(AJ$4*(101+(1000*LOG(AH$4,10))-(1000*LOG(AH83,10)))))</f>
        <v>0</v>
      </c>
      <c r="AL83" s="18">
        <f>IF(AND(AL$1&lt;&gt;$F83,AK83&gt;0)=TRUE,1,"")</f>
      </c>
      <c r="AM83" s="34">
        <f>IF(AK83="",0,(AM$4*(101+(1000*LOG(AK$4,10))-(1000*LOG(AK83,10)))))</f>
        <v>0</v>
      </c>
      <c r="AO83" s="55">
        <f>IF(AND(AO$1&lt;&gt;$F83,AN83&gt;0)=TRUE,1,"")</f>
      </c>
      <c r="AP83" s="56">
        <f>IF(AN83="",0,(AP$4*(101+(1000*LOG(AN$4,10))-(1000*LOG(AN83,10)))))</f>
        <v>0</v>
      </c>
      <c r="AQ83" s="35"/>
      <c r="AR83" s="18">
        <f>IF(AND(AR$1&lt;&gt;$F83,AQ83&gt;0)=TRUE,1,"")</f>
      </c>
      <c r="AS83" s="32">
        <f>IF(AQ83="",0,(AS$4*(101+(1000*LOG(AQ$4,10))-(1000*LOG(AQ83,10)))))</f>
        <v>0</v>
      </c>
      <c r="AU83" s="55">
        <f>IF(AND(AU$1&lt;&gt;$F83,AT83&gt;0)=TRUE,1,"")</f>
      </c>
      <c r="AV83" s="56">
        <f>IF(AT83="",0,(AV$4*(101+(1000*LOG(AT$4,10))-(1000*LOG(AT83,10)))))</f>
        <v>0</v>
      </c>
      <c r="AW83" s="35">
        <v>14</v>
      </c>
      <c r="AX83" s="18">
        <f>IF(AND(AX$1&lt;&gt;$F83,AW83&gt;0)=TRUE,1,"")</f>
        <v>1</v>
      </c>
      <c r="AY83" s="32">
        <f>IF(AW83="",0,(AY$4*(101+(1000*LOG(AW$4,10))-(1000*LOG(AW83,10)))))</f>
        <v>626.9698222574796</v>
      </c>
      <c r="BA83" s="55">
        <f>IF(AND(BA$1&lt;&gt;$F83,AZ83&gt;0)=TRUE,1,"")</f>
      </c>
      <c r="BB83" s="56">
        <f>IF(AZ83="",0,(BB$4*(101+(1000*LOG(AZ$4,10))-(1000*LOG(AZ83,10)))))</f>
        <v>0</v>
      </c>
      <c r="BC83" s="33">
        <f>L83+O83+R83+U83+X83+AA83+AD83+AG83+AJ83+AM83+AP83+AS83+AV83+AY83+BB83</f>
        <v>626.9698222574796</v>
      </c>
      <c r="BD83" s="36">
        <f>BW83</f>
        <v>626.9698222574796</v>
      </c>
      <c r="BE83" s="18" t="str">
        <f>IF(MAX(BA83,AX83,AU83,AR83,AO83,AL83,AI83,AF83,AC83,Z83,W83,T83,T83,Q83,N83,K83)&gt;0,"*","")</f>
        <v>*</v>
      </c>
      <c r="BF83" s="34">
        <f>IF(BE83="*",BD83*0.05,0)</f>
        <v>31.34849111287398</v>
      </c>
      <c r="BG83" s="37">
        <f>BD83+BF83</f>
        <v>658.3183133703535</v>
      </c>
      <c r="BH83" s="30">
        <f>L83</f>
        <v>0</v>
      </c>
      <c r="BI83" s="30">
        <f>O83</f>
        <v>0</v>
      </c>
      <c r="BJ83" s="30">
        <f>R83</f>
        <v>0</v>
      </c>
      <c r="BK83" s="30">
        <f>U83</f>
        <v>0</v>
      </c>
      <c r="BL83" s="30">
        <f>X83</f>
        <v>0</v>
      </c>
      <c r="BM83" s="30">
        <f>AA83</f>
        <v>0</v>
      </c>
      <c r="BN83" s="30">
        <f>AD83</f>
        <v>0</v>
      </c>
      <c r="BO83" s="30">
        <f>AG83</f>
        <v>0</v>
      </c>
      <c r="BP83" s="30">
        <f>AJ83</f>
        <v>0</v>
      </c>
      <c r="BQ83" s="30">
        <f>AM83</f>
        <v>0</v>
      </c>
      <c r="BR83" s="30">
        <f>AP83</f>
        <v>0</v>
      </c>
      <c r="BS83" s="30">
        <f>AS83</f>
        <v>0</v>
      </c>
      <c r="BT83" s="30">
        <f>AV83</f>
        <v>0</v>
      </c>
      <c r="BU83" s="30">
        <f>AY83</f>
        <v>626.9698222574796</v>
      </c>
      <c r="BV83" s="30">
        <f>BB83</f>
        <v>0</v>
      </c>
      <c r="BW83" s="38">
        <f>(LARGE(BH83:BV83,1))+(LARGE(BH83:BV83,2))+(LARGE(BH83:BV83,3))+(LARGE(BH83:BV83,4))+(LARGE(BH83:BV83,5))</f>
        <v>626.9698222574796</v>
      </c>
      <c r="CB83" s="35">
        <f>IF(ISNUMBER(CA83),CA83-#REF!,"")</f>
      </c>
    </row>
    <row r="84" spans="1:75" ht="13.5" customHeight="1">
      <c r="A84" s="28">
        <v>74</v>
      </c>
      <c r="B84" s="29" t="s">
        <v>69</v>
      </c>
      <c r="C84" s="16" t="s">
        <v>131</v>
      </c>
      <c r="D84" s="120">
        <v>3</v>
      </c>
      <c r="E84" s="177" t="s">
        <v>36</v>
      </c>
      <c r="F84" s="31">
        <v>2</v>
      </c>
      <c r="G84" s="50" t="s">
        <v>290</v>
      </c>
      <c r="H84" s="17"/>
      <c r="I84" s="341">
        <f>BG84</f>
        <v>636.4728035493122</v>
      </c>
      <c r="J84" s="251"/>
      <c r="L84" s="56">
        <f>IF(J84="",0,(L$4*(101+(1000*LOG(J$4,10))-(1000*LOG(J84,10)))))</f>
        <v>0</v>
      </c>
      <c r="M84" s="175"/>
      <c r="O84" s="32">
        <f>IF(M84="",0,(O$4*(101+(1000*LOG(M$4,10))-(1000*LOG(M84,10)))))</f>
        <v>0</v>
      </c>
      <c r="P84" s="168">
        <v>13</v>
      </c>
      <c r="Q84" s="55">
        <f>IF(AND(Q$1&lt;&gt;$F84,P84&gt;0)=TRUE,1,"")</f>
      </c>
      <c r="R84" s="56">
        <f>IF(P84="",0,(R$4*(101+(1000*LOG(P$4,10))-(1000*LOG(P84,10)))))</f>
        <v>309.2759424270823</v>
      </c>
      <c r="S84" s="175"/>
      <c r="T84" s="18">
        <f>IF(AND(T$1&lt;&gt;$F84,S84&gt;0)=TRUE,1,"")</f>
      </c>
      <c r="U84" s="32">
        <f>IF(S84="",0,(U$4*(101+(1000*LOG(S$4,10))-(1000*LOG(S84,10)))))</f>
        <v>0</v>
      </c>
      <c r="W84" s="55">
        <f>IF(AND(W$1&lt;&gt;$F84,V84&gt;0)=TRUE,1,"")</f>
      </c>
      <c r="X84" s="56">
        <f>IF(V84="",0,(X$4*(101+(1000*LOG(V$4,10))-(1000*LOG(V84,10)))))</f>
        <v>0</v>
      </c>
      <c r="Z84" s="18">
        <f>IF(AND(Z$1&lt;&gt;$F84,Y84&gt;0)=TRUE,1,"")</f>
      </c>
      <c r="AA84" s="32">
        <f>IF(Y84="",0,(AA$4*(101+(1000*LOG(Y$4,10))-(1000*LOG(Y84,10)))))</f>
        <v>0</v>
      </c>
      <c r="AB84" s="126">
        <v>29</v>
      </c>
      <c r="AC84" s="55">
        <f>IF(AND(AC$1&lt;&gt;$F84,AB84&gt;0)=TRUE,1,"")</f>
      </c>
      <c r="AD84" s="56">
        <f>IF(AB84="",0,(AD$4*(101+(1000*LOG(AB$4,10))-(1000*LOG(AB84,10)))))</f>
        <v>170.08091914329884</v>
      </c>
      <c r="AE84" s="35">
        <v>29</v>
      </c>
      <c r="AF84" s="18">
        <f>IF(AND(AF$1&lt;&gt;$F84,AE84&gt;0)=TRUE,1,"")</f>
      </c>
      <c r="AG84" s="34">
        <f>IF(AE84="",0,(AG$4*(101+(1000*LOG(AE$4,10))-(1000*LOG(AE84,10)))))</f>
        <v>157.115941978931</v>
      </c>
      <c r="AI84" s="55">
        <f>IF(AND(AI$1&lt;&gt;$F84,AH84&gt;0)=TRUE,1,"")</f>
      </c>
      <c r="AJ84" s="56">
        <f>IF(AH84="",0,(AJ$4*(101+(1000*LOG(AH$4,10))-(1000*LOG(AH84,10)))))</f>
        <v>0</v>
      </c>
      <c r="AL84" s="18">
        <f>IF(AND(AL$1&lt;&gt;$F84,AK84&gt;0)=TRUE,1,"")</f>
      </c>
      <c r="AM84" s="34">
        <f>IF(AK84="",0,(AM$4*(101+(1000*LOG(AK$4,10))-(1000*LOG(AK84,10)))))</f>
        <v>0</v>
      </c>
      <c r="AO84" s="55">
        <f>IF(AND(AO$1&lt;&gt;$F84,AN84&gt;0)=TRUE,1,"")</f>
      </c>
      <c r="AP84" s="56">
        <f>IF(AN84="",0,(AP$4*(101+(1000*LOG(AN$4,10))-(1000*LOG(AN84,10)))))</f>
        <v>0</v>
      </c>
      <c r="AQ84" s="35"/>
      <c r="AR84" s="18">
        <f>IF(AND(AR$1&lt;&gt;$F84,AQ84&gt;0)=TRUE,1,"")</f>
      </c>
      <c r="AS84" s="32">
        <f>IF(AQ84="",0,(AS$4*(101+(1000*LOG(AQ$4,10))-(1000*LOG(AQ84,10)))))</f>
        <v>0</v>
      </c>
      <c r="AU84" s="55">
        <f>IF(AND(AU$1&lt;&gt;$F84,AT84&gt;0)=TRUE,1,"")</f>
      </c>
      <c r="AV84" s="56">
        <f>IF(AT84="",0,(AV$4*(101+(1000*LOG(AT$4,10))-(1000*LOG(AT84,10)))))</f>
        <v>0</v>
      </c>
      <c r="AW84" s="35"/>
      <c r="AX84" s="18">
        <f>IF(AND(AX$1&lt;&gt;$F84,AW84&gt;0)=TRUE,1,"")</f>
      </c>
      <c r="AY84" s="32">
        <f>IF(AW84="",0,(AY$4*(101+(1000*LOG(AW$4,10))-(1000*LOG(AW84,10)))))</f>
        <v>0</v>
      </c>
      <c r="BA84" s="55">
        <f>IF(AND(BA$1&lt;&gt;$F84,AZ84&gt;0)=TRUE,1,"")</f>
      </c>
      <c r="BB84" s="56">
        <f>IF(AZ84="",0,(BB$4*(101+(1000*LOG(AZ$4,10))-(1000*LOG(AZ84,10)))))</f>
        <v>0</v>
      </c>
      <c r="BC84" s="33">
        <f>L84+O84+R84+U84+X84+AA84+AD84+AG84+AJ84+AM84+AP84+AS84+AV84+AY84+BB84</f>
        <v>636.4728035493122</v>
      </c>
      <c r="BD84" s="36">
        <f>BW84</f>
        <v>636.4728035493122</v>
      </c>
      <c r="BE84" s="18">
        <f>IF(MAX(BA84,AX84,AU84,AR84,AO84,AL84,AI84,AF84,AC84,Z84,W84,T84,T84,Q84,N84,K84)&gt;0,"*","")</f>
      </c>
      <c r="BF84" s="34">
        <f>IF(BE84="*",BD84*0.05,0)</f>
        <v>0</v>
      </c>
      <c r="BG84" s="37">
        <f>BD84+BF84</f>
        <v>636.4728035493122</v>
      </c>
      <c r="BH84" s="30">
        <f>L84</f>
        <v>0</v>
      </c>
      <c r="BI84" s="30">
        <f>O84</f>
        <v>0</v>
      </c>
      <c r="BJ84" s="30">
        <f>R84</f>
        <v>309.2759424270823</v>
      </c>
      <c r="BK84" s="30">
        <f>U84</f>
        <v>0</v>
      </c>
      <c r="BL84" s="30">
        <f>X84</f>
        <v>0</v>
      </c>
      <c r="BM84" s="30">
        <f>AA84</f>
        <v>0</v>
      </c>
      <c r="BN84" s="30">
        <f>AD84</f>
        <v>170.08091914329884</v>
      </c>
      <c r="BO84" s="30">
        <f>AG84</f>
        <v>157.115941978931</v>
      </c>
      <c r="BP84" s="30">
        <f>AJ84</f>
        <v>0</v>
      </c>
      <c r="BQ84" s="30">
        <f>AM84</f>
        <v>0</v>
      </c>
      <c r="BR84" s="30">
        <f>AP84</f>
        <v>0</v>
      </c>
      <c r="BS84" s="30">
        <f>AS84</f>
        <v>0</v>
      </c>
      <c r="BT84" s="30">
        <f>AV84</f>
        <v>0</v>
      </c>
      <c r="BU84" s="30">
        <f>AY84</f>
        <v>0</v>
      </c>
      <c r="BV84" s="30">
        <f>BB84</f>
        <v>0</v>
      </c>
      <c r="BW84" s="38">
        <f>(LARGE(BH84:BV84,1))+(LARGE(BH84:BV84,2))+(LARGE(BH84:BV84,3))+(LARGE(BH84:BV84,4))+(LARGE(BH84:BV84,5))</f>
        <v>636.4728035493122</v>
      </c>
    </row>
    <row r="85" spans="1:75" ht="13.5" customHeight="1">
      <c r="A85" s="28">
        <v>74</v>
      </c>
      <c r="B85" s="197" t="s">
        <v>362</v>
      </c>
      <c r="C85" s="198" t="s">
        <v>363</v>
      </c>
      <c r="D85" s="188">
        <v>2</v>
      </c>
      <c r="E85" s="189" t="s">
        <v>288</v>
      </c>
      <c r="F85" s="190">
        <v>3</v>
      </c>
      <c r="G85" s="191" t="s">
        <v>290</v>
      </c>
      <c r="H85" s="192" t="s">
        <v>565</v>
      </c>
      <c r="I85" s="342">
        <f>BG85</f>
        <v>635.2336154350967</v>
      </c>
      <c r="J85" s="251"/>
      <c r="L85" s="56">
        <f>IF(J85="",0,(L$4*(101+(1000*LOG(J$4,10))-(1000*LOG(J85,10)))))</f>
        <v>0</v>
      </c>
      <c r="M85" s="175"/>
      <c r="N85" s="18">
        <f>IF(AND(N$1&lt;&gt;$F85,M85&gt;0)=TRUE,1,"")</f>
      </c>
      <c r="O85" s="32">
        <f>IF(M85="",0,(O$4*(101+(1000*LOG(M$4,10))-(1000*LOG(M85,10)))))</f>
        <v>0</v>
      </c>
      <c r="Q85" s="55">
        <f>IF(AND(Q$1&lt;&gt;$F85,P85&gt;0)=TRUE,1,"")</f>
      </c>
      <c r="R85" s="56">
        <f>IF(P85="",0,(R$4*(101+(1000*LOG(P$4,10))-(1000*LOG(P85,10)))))</f>
        <v>0</v>
      </c>
      <c r="S85" s="175"/>
      <c r="T85" s="18">
        <f>IF(AND(T$1&lt;&gt;$F85,S85&gt;0)=TRUE,1,"")</f>
      </c>
      <c r="U85" s="32">
        <f>IF(S85="",0,(U$4*(101+(1000*LOG(S$4,10))-(1000*LOG(S85,10)))))</f>
        <v>0</v>
      </c>
      <c r="W85" s="55">
        <f>IF(AND(W$1&lt;&gt;$F85,V85&gt;0)=TRUE,1,"")</f>
      </c>
      <c r="X85" s="56">
        <f>IF(V85="",0,(X$4*(101+(1000*LOG(V$4,10))-(1000*LOG(V85,10)))))</f>
        <v>0</v>
      </c>
      <c r="Y85" s="202">
        <v>22</v>
      </c>
      <c r="Z85" s="18">
        <f>IF(AND(Z$1&lt;&gt;$F85,Y85&gt;0)=TRUE,1,"")</f>
        <v>1</v>
      </c>
      <c r="AA85" s="32">
        <f>IF(Y85="",0,(AA$4*(101+(1000*LOG(Y$4,10))-(1000*LOG(Y85,10)))))</f>
        <v>422.9511447432549</v>
      </c>
      <c r="AB85" s="126"/>
      <c r="AC85" s="55">
        <f>IF(AND(AC$1&lt;&gt;$F85,AB85&gt;0)=TRUE,1,"")</f>
      </c>
      <c r="AD85" s="56">
        <f>IF(AB85="",0,(AD$4*(101+(1000*LOG(AB$4,10))-(1000*LOG(AB85,10)))))</f>
        <v>0</v>
      </c>
      <c r="AF85" s="18">
        <f>IF(AND(AF$1&lt;&gt;$F85,AE85&gt;0)=TRUE,1,"")</f>
      </c>
      <c r="AG85" s="34">
        <f>IF(AE85="",0,(AG$4*(101+(1000*LOG(AE$4,10))-(1000*LOG(AE85,10)))))</f>
        <v>0</v>
      </c>
      <c r="AI85" s="55">
        <f>IF(AND(AI$1&lt;&gt;$F85,AH85&gt;0)=TRUE,1,"")</f>
      </c>
      <c r="AJ85" s="56">
        <f>IF(AH85="",0,(AJ$4*(101+(1000*LOG(AH$4,10))-(1000*LOG(AH85,10)))))</f>
        <v>0</v>
      </c>
      <c r="AL85" s="18">
        <f>IF(AND(AL$1&lt;&gt;$F85,AK85&gt;0)=TRUE,1,"")</f>
      </c>
      <c r="AM85" s="34">
        <f>IF(AK85="",0,(AM$4*(101+(1000*LOG(AK$4,10))-(1000*LOG(AK85,10)))))</f>
        <v>0</v>
      </c>
      <c r="AO85" s="55">
        <f>IF(AND(AO$1&lt;&gt;$F85,AN85&gt;0)=TRUE,1,"")</f>
      </c>
      <c r="AP85" s="56">
        <f>IF(AN85="",0,(AP$4*(101+(1000*LOG(AN$4,10))-(1000*LOG(AN85,10)))))</f>
        <v>0</v>
      </c>
      <c r="AQ85" s="35"/>
      <c r="AR85" s="18">
        <f>IF(AND(AR$1&lt;&gt;$F85,AQ85&gt;0)=TRUE,1,"")</f>
      </c>
      <c r="AS85" s="32">
        <f>IF(AQ85="",0,(AS$4*(101+(1000*LOG(AQ$4,10))-(1000*LOG(AQ85,10)))))</f>
        <v>0</v>
      </c>
      <c r="AU85" s="55">
        <f>IF(AND(AU$1&lt;&gt;$F85,AT85&gt;0)=TRUE,1,"")</f>
      </c>
      <c r="AV85" s="56">
        <f>IF(AT85="",0,(AV$4*(101+(1000*LOG(AT$4,10))-(1000*LOG(AT85,10)))))</f>
        <v>0</v>
      </c>
      <c r="AW85" s="35">
        <v>39</v>
      </c>
      <c r="AX85" s="18">
        <f>IF(AND(AX$1&lt;&gt;$F85,AW85&gt;0)=TRUE,1,"")</f>
        <v>1</v>
      </c>
      <c r="AY85" s="32">
        <f>IF(AW85="",0,(AY$4*(101+(1000*LOG(AW$4,10))-(1000*LOG(AW85,10)))))</f>
        <v>182.03325090921817</v>
      </c>
      <c r="BA85" s="55">
        <f>IF(AND(BA$1&lt;&gt;$F85,AZ85&gt;0)=TRUE,1,"")</f>
      </c>
      <c r="BB85" s="56">
        <f>IF(AZ85="",0,(BB$4*(101+(1000*LOG(AZ$4,10))-(1000*LOG(AZ85,10)))))</f>
        <v>0</v>
      </c>
      <c r="BC85" s="33">
        <f>L85+O85+R85+U85+X85+AA85+AD85+AG85+AJ85+AM85+AP85+AS85+AV85+AY85+BB85</f>
        <v>604.984395652473</v>
      </c>
      <c r="BD85" s="36">
        <f>BW85</f>
        <v>604.984395652473</v>
      </c>
      <c r="BE85" s="18" t="str">
        <f>IF(MAX(BA85,AX85,AU85,AR85,AO85,AL85,AI85,AF85,AC85,Z85,W85,T85,T85,Q85,N85,K85)&gt;0,"*","")</f>
        <v>*</v>
      </c>
      <c r="BF85" s="34">
        <f>IF(BE85="*",BD85*0.05,0)</f>
        <v>30.249219782623655</v>
      </c>
      <c r="BG85" s="37">
        <f>BD85+BF85</f>
        <v>635.2336154350967</v>
      </c>
      <c r="BH85" s="30">
        <f>L85</f>
        <v>0</v>
      </c>
      <c r="BI85" s="30">
        <f>O85</f>
        <v>0</v>
      </c>
      <c r="BJ85" s="30">
        <f>R85</f>
        <v>0</v>
      </c>
      <c r="BK85" s="30">
        <f>U85</f>
        <v>0</v>
      </c>
      <c r="BL85" s="30">
        <f>X85</f>
        <v>0</v>
      </c>
      <c r="BM85" s="30">
        <f>AA85</f>
        <v>422.9511447432549</v>
      </c>
      <c r="BN85" s="30">
        <f>AD85</f>
        <v>0</v>
      </c>
      <c r="BO85" s="30">
        <f>AG85</f>
        <v>0</v>
      </c>
      <c r="BP85" s="30">
        <f>AJ85</f>
        <v>0</v>
      </c>
      <c r="BQ85" s="30">
        <f>AM85</f>
        <v>0</v>
      </c>
      <c r="BR85" s="30">
        <f>AP85</f>
        <v>0</v>
      </c>
      <c r="BS85" s="30">
        <f>AS85</f>
        <v>0</v>
      </c>
      <c r="BT85" s="30">
        <f>AV85</f>
        <v>0</v>
      </c>
      <c r="BU85" s="30">
        <f>AY85</f>
        <v>182.03325090921817</v>
      </c>
      <c r="BV85" s="30">
        <f>BB85</f>
        <v>0</v>
      </c>
      <c r="BW85" s="38">
        <f>(LARGE(BH85:BV85,1))+(LARGE(BH85:BV85,2))+(LARGE(BH85:BV85,3))+(LARGE(BH85:BV85,4))+(LARGE(BH85:BV85,5))</f>
        <v>604.984395652473</v>
      </c>
    </row>
    <row r="86" spans="1:75" ht="12.75" customHeight="1">
      <c r="A86" s="28">
        <v>75</v>
      </c>
      <c r="B86" s="29" t="s">
        <v>153</v>
      </c>
      <c r="C86" s="16" t="s">
        <v>19</v>
      </c>
      <c r="D86" s="120">
        <v>4</v>
      </c>
      <c r="E86" s="177" t="s">
        <v>35</v>
      </c>
      <c r="F86" s="31">
        <v>2</v>
      </c>
      <c r="G86" s="50" t="s">
        <v>291</v>
      </c>
      <c r="H86" s="17" t="s">
        <v>565</v>
      </c>
      <c r="I86" s="341">
        <f>BG86</f>
        <v>623.2422238702445</v>
      </c>
      <c r="J86" s="251">
        <v>22</v>
      </c>
      <c r="K86" s="55">
        <f>IF(AND(K$1&lt;&gt;$F86,J86&gt;0)=TRUE,1,"")</f>
      </c>
      <c r="L86" s="56">
        <f>IF(J86="",0,(L$4*(101+(1000*LOG(J$4,10))-(1000*LOG(J86,10)))))</f>
        <v>101</v>
      </c>
      <c r="M86" s="175"/>
      <c r="N86" s="18">
        <f>IF(AND(N$1&lt;&gt;$F86,M86&gt;0)=TRUE,1,"")</f>
      </c>
      <c r="O86" s="32">
        <f>IF(M86="",0,(O$4*(101+(1000*LOG(M$4,10))-(1000*LOG(M86,10)))))</f>
        <v>0</v>
      </c>
      <c r="P86" s="168">
        <v>17</v>
      </c>
      <c r="Q86" s="55">
        <f>IF(AND(Q$1&lt;&gt;$F86,P86&gt;0)=TRUE,1,"")</f>
      </c>
      <c r="R86" s="56">
        <f>IF(P86="",0,(R$4*(101+(1000*LOG(P$4,10))-(1000*LOG(P86,10)))))</f>
        <v>192.77037335564523</v>
      </c>
      <c r="S86" s="175"/>
      <c r="T86" s="18">
        <f>IF(AND(T$1&lt;&gt;$F86,S86&gt;0)=TRUE,1,"")</f>
      </c>
      <c r="U86" s="32">
        <f>IF(S86="",0,(U$4*(101+(1000*LOG(S$4,10))-(1000*LOG(S86,10)))))</f>
        <v>0</v>
      </c>
      <c r="V86" s="168">
        <v>29</v>
      </c>
      <c r="W86" s="55">
        <f>IF(AND(W$1&lt;&gt;$F86,V86&gt;0)=TRUE,1,"")</f>
      </c>
      <c r="X86" s="56">
        <f>IF(V86="",0,(X$4*(101+(1000*LOG(V$4,10))-(1000*LOG(V86,10)))))</f>
        <v>157.115941978931</v>
      </c>
      <c r="Z86" s="18">
        <f>IF(AND(Z$1&lt;&gt;$F86,Y86&gt;0)=TRUE,1,"")</f>
      </c>
      <c r="AA86" s="32">
        <f>IF(Y86="",0,(AA$4*(101+(1000*LOG(Y$4,10))-(1000*LOG(Y86,10)))))</f>
        <v>0</v>
      </c>
      <c r="AB86" s="126"/>
      <c r="AC86" s="55">
        <f>IF(AND(AC$1&lt;&gt;$F86,AB86&gt;0)=TRUE,1,"")</f>
      </c>
      <c r="AD86" s="56">
        <f>IF(AB86="",0,(AD$4*(101+(1000*LOG(AB$4,10))-(1000*LOG(AB86,10)))))</f>
        <v>0</v>
      </c>
      <c r="AE86" s="35">
        <v>28</v>
      </c>
      <c r="AF86" s="18">
        <f>IF(AND(AF$1&lt;&gt;$F86,AE86&gt;0)=TRUE,1,"")</f>
      </c>
      <c r="AG86" s="34">
        <f>IF(AE86="",0,(AG$4*(101+(1000*LOG(AE$4,10))-(1000*LOG(AE86,10)))))</f>
        <v>172.35590853566828</v>
      </c>
      <c r="AI86" s="55">
        <f>IF(AND(AI$1&lt;&gt;$F86,AH86&gt;0)=TRUE,1,"")</f>
      </c>
      <c r="AJ86" s="56">
        <f>IF(AH86="",0,(AJ$4*(101+(1000*LOG(AH$4,10))-(1000*LOG(AH86,10)))))</f>
        <v>0</v>
      </c>
      <c r="AL86" s="18">
        <f>IF(AND(AL$1&lt;&gt;$F86,AK86&gt;0)=TRUE,1,"")</f>
      </c>
      <c r="AM86" s="34">
        <f>IF(AK86="",0,(AM$4*(101+(1000*LOG(AK$4,10))-(1000*LOG(AK86,10)))))</f>
        <v>0</v>
      </c>
      <c r="AO86" s="55">
        <f>IF(AND(AO$1&lt;&gt;$F86,AN86&gt;0)=TRUE,1,"")</f>
      </c>
      <c r="AP86" s="56">
        <f>IF(AN86="",0,(AP$4*(101+(1000*LOG(AN$4,10))-(1000*LOG(AN86,10)))))</f>
        <v>0</v>
      </c>
      <c r="AQ86" s="35"/>
      <c r="AR86" s="18">
        <f>IF(AND(AR$1&lt;&gt;$F86,AQ86&gt;0)=TRUE,1,"")</f>
      </c>
      <c r="AS86" s="32">
        <f>IF(AQ86="",0,(AS$4*(101+(1000*LOG(AQ$4,10))-(1000*LOG(AQ86,10)))))</f>
        <v>0</v>
      </c>
      <c r="AU86" s="55">
        <f>IF(AND(AU$1&lt;&gt;$F86,AT86&gt;0)=TRUE,1,"")</f>
      </c>
      <c r="AV86" s="56">
        <f>IF(AT86="",0,(AV$4*(101+(1000*LOG(AT$4,10))-(1000*LOG(AT86,10)))))</f>
        <v>0</v>
      </c>
      <c r="AW86" s="35"/>
      <c r="AX86" s="18">
        <f>IF(AND(AX$1&lt;&gt;$F86,AW86&gt;0)=TRUE,1,"")</f>
      </c>
      <c r="AY86" s="32">
        <f>IF(AW86="",0,(AY$4*(101+(1000*LOG(AW$4,10))-(1000*LOG(AW86,10)))))</f>
        <v>0</v>
      </c>
      <c r="BA86" s="55">
        <f>IF(AND(BA$1&lt;&gt;$F86,AZ86&gt;0)=TRUE,1,"")</f>
      </c>
      <c r="BB86" s="56">
        <f>IF(AZ86="",0,(BB$4*(101+(1000*LOG(AZ$4,10))-(1000*LOG(AZ86,10)))))</f>
        <v>0</v>
      </c>
      <c r="BC86" s="33">
        <f>L86+O86+R86+U86+X86+AA86+AD86+AG86+AJ86+AM86+AP86+AS86+AV86+AY86+BB86</f>
        <v>623.2422238702445</v>
      </c>
      <c r="BD86" s="36">
        <f>BW86</f>
        <v>623.2422238702445</v>
      </c>
      <c r="BE86" s="18">
        <f>IF(MAX(BA86,AX86,AU86,AR86,AO86,AL86,AI86,AF86,AC86,Z86,W86,T86,T86,Q86,N86,K86)&gt;0,"*","")</f>
      </c>
      <c r="BF86" s="34">
        <f>IF(BE86="*",BD86*0.05,0)</f>
        <v>0</v>
      </c>
      <c r="BG86" s="37">
        <f>BD86+BF86</f>
        <v>623.2422238702445</v>
      </c>
      <c r="BH86" s="30">
        <f>L86</f>
        <v>101</v>
      </c>
      <c r="BI86" s="30">
        <f>O86</f>
        <v>0</v>
      </c>
      <c r="BJ86" s="30">
        <f>R86</f>
        <v>192.77037335564523</v>
      </c>
      <c r="BK86" s="30">
        <f>U86</f>
        <v>0</v>
      </c>
      <c r="BL86" s="30">
        <f>X86</f>
        <v>157.115941978931</v>
      </c>
      <c r="BM86" s="30">
        <f>AA86</f>
        <v>0</v>
      </c>
      <c r="BN86" s="30">
        <f>AD86</f>
        <v>0</v>
      </c>
      <c r="BO86" s="30">
        <f>AG86</f>
        <v>172.35590853566828</v>
      </c>
      <c r="BP86" s="30">
        <f>AJ86</f>
        <v>0</v>
      </c>
      <c r="BQ86" s="30">
        <f>AM86</f>
        <v>0</v>
      </c>
      <c r="BR86" s="30">
        <f>AP86</f>
        <v>0</v>
      </c>
      <c r="BS86" s="30">
        <f>AS86</f>
        <v>0</v>
      </c>
      <c r="BT86" s="30">
        <f>AV86</f>
        <v>0</v>
      </c>
      <c r="BU86" s="30">
        <f>AY86</f>
        <v>0</v>
      </c>
      <c r="BV86" s="30">
        <f>BB86</f>
        <v>0</v>
      </c>
      <c r="BW86" s="38">
        <f>(LARGE(BH86:BV86,1))+(LARGE(BH86:BV86,2))+(LARGE(BH86:BV86,3))+(LARGE(BH86:BV86,4))+(LARGE(BH86:BV86,5))</f>
        <v>623.2422238702445</v>
      </c>
    </row>
    <row r="87" spans="1:75" ht="12.75" customHeight="1">
      <c r="A87" s="28">
        <v>76</v>
      </c>
      <c r="B87" s="29" t="s">
        <v>171</v>
      </c>
      <c r="C87" s="16" t="s">
        <v>170</v>
      </c>
      <c r="D87" s="120">
        <v>1</v>
      </c>
      <c r="E87" s="177" t="s">
        <v>36</v>
      </c>
      <c r="F87" s="31">
        <v>2</v>
      </c>
      <c r="G87" s="50" t="s">
        <v>290</v>
      </c>
      <c r="H87" s="17" t="s">
        <v>286</v>
      </c>
      <c r="I87" s="341">
        <f>BG87</f>
        <v>619.5139398778872</v>
      </c>
      <c r="J87" s="251"/>
      <c r="L87" s="56">
        <f>IF(J87="",0,(L$4*(101+(1000*LOG(J$4,10))-(1000*LOG(J87,10)))))</f>
        <v>0</v>
      </c>
      <c r="M87" s="175"/>
      <c r="N87" s="18">
        <f>IF(AND(N$1&lt;&gt;$F87,M87&gt;0)=TRUE,1,"")</f>
      </c>
      <c r="O87" s="32">
        <f>IF(M87="",0,(O$4*(101+(1000*LOG(M$4,10))-(1000*LOG(M87,10)))))</f>
        <v>0</v>
      </c>
      <c r="Q87" s="55">
        <f>IF(AND(Q$1&lt;&gt;$F87,P87&gt;0)=TRUE,1,"")</f>
      </c>
      <c r="R87" s="56">
        <f>IF(P87="",0,(R$4*(101+(1000*LOG(P$4,10))-(1000*LOG(P87,10)))))</f>
        <v>0</v>
      </c>
      <c r="S87" s="175"/>
      <c r="T87" s="18">
        <f>IF(AND(T$1&lt;&gt;$F87,S87&gt;0)=TRUE,1,"")</f>
      </c>
      <c r="U87" s="32">
        <f>IF(S87="",0,(U$4*(101+(1000*LOG(S$4,10))-(1000*LOG(S87,10)))))</f>
        <v>0</v>
      </c>
      <c r="V87" s="168">
        <v>10</v>
      </c>
      <c r="W87" s="55">
        <f>IF(AND(W$1&lt;&gt;$F87,V87&gt;0)=TRUE,1,"")</f>
      </c>
      <c r="X87" s="56">
        <f>IF(V87="",0,(X$4*(101+(1000*LOG(V$4,10))-(1000*LOG(V87,10)))))</f>
        <v>619.5139398778872</v>
      </c>
      <c r="Z87" s="18">
        <f>IF(AND(Z$1&lt;&gt;$F87,Y87&gt;0)=TRUE,1,"")</f>
      </c>
      <c r="AA87" s="32">
        <f>IF(Y87="",0,(AA$4*(101+(1000*LOG(Y$4,10))-(1000*LOG(Y87,10)))))</f>
        <v>0</v>
      </c>
      <c r="AB87" s="126"/>
      <c r="AC87" s="55">
        <f>IF(AND(AC$1&lt;&gt;$F87,AB87&gt;0)=TRUE,1,"")</f>
      </c>
      <c r="AD87" s="56">
        <f>IF(AB87="",0,(AD$4*(101+(1000*LOG(AB$4,10))-(1000*LOG(AB87,10)))))</f>
        <v>0</v>
      </c>
      <c r="AF87" s="18">
        <f>IF(AND(AF$1&lt;&gt;$F87,AE87&gt;0)=TRUE,1,"")</f>
      </c>
      <c r="AG87" s="34">
        <f>IF(AE87="",0,(AG$4*(101+(1000*LOG(AE$4,10))-(1000*LOG(AE87,10)))))</f>
        <v>0</v>
      </c>
      <c r="AI87" s="55">
        <f>IF(AND(AI$1&lt;&gt;$F87,AH87&gt;0)=TRUE,1,"")</f>
      </c>
      <c r="AJ87" s="56">
        <f>IF(AH87="",0,(AJ$4*(101+(1000*LOG(AH$4,10))-(1000*LOG(AH87,10)))))</f>
        <v>0</v>
      </c>
      <c r="AL87" s="18">
        <f>IF(AND(AL$1&lt;&gt;$F87,AK87&gt;0)=TRUE,1,"")</f>
      </c>
      <c r="AM87" s="34">
        <f>IF(AK87="",0,(AM$4*(101+(1000*LOG(AK$4,10))-(1000*LOG(AK87,10)))))</f>
        <v>0</v>
      </c>
      <c r="AO87" s="55">
        <f>IF(AND(AO$1&lt;&gt;$F87,AN87&gt;0)=TRUE,1,"")</f>
      </c>
      <c r="AP87" s="56">
        <f>IF(AN87="",0,(AP$4*(101+(1000*LOG(AN$4,10))-(1000*LOG(AN87,10)))))</f>
        <v>0</v>
      </c>
      <c r="AQ87" s="35"/>
      <c r="AR87" s="18">
        <f>IF(AND(AR$1&lt;&gt;$F87,AQ87&gt;0)=TRUE,1,"")</f>
      </c>
      <c r="AS87" s="32">
        <f>IF(AQ87="",0,(AS$4*(101+(1000*LOG(AQ$4,10))-(1000*LOG(AQ87,10)))))</f>
        <v>0</v>
      </c>
      <c r="AU87" s="55">
        <f>IF(AND(AU$1&lt;&gt;$F87,AT87&gt;0)=TRUE,1,"")</f>
      </c>
      <c r="AV87" s="56">
        <f>IF(AT87="",0,(AV$4*(101+(1000*LOG(AT$4,10))-(1000*LOG(AT87,10)))))</f>
        <v>0</v>
      </c>
      <c r="AW87" s="35"/>
      <c r="AX87" s="18">
        <f>IF(AND(AX$1&lt;&gt;$F87,AW87&gt;0)=TRUE,1,"")</f>
      </c>
      <c r="AY87" s="32">
        <f>IF(AW87="",0,(AY$4*(101+(1000*LOG(AW$4,10))-(1000*LOG(AW87,10)))))</f>
        <v>0</v>
      </c>
      <c r="BA87" s="55">
        <f>IF(AND(BA$1&lt;&gt;$F87,AZ87&gt;0)=TRUE,1,"")</f>
      </c>
      <c r="BB87" s="56">
        <f>IF(AZ87="",0,(BB$4*(101+(1000*LOG(AZ$4,10))-(1000*LOG(AZ87,10)))))</f>
        <v>0</v>
      </c>
      <c r="BC87" s="33">
        <f>L87+O87+R87+U87+X87+AA87+AD87+AG87+AJ87+AM87+AP87+AS87+AV87+AY87+BB87</f>
        <v>619.5139398778872</v>
      </c>
      <c r="BD87" s="36">
        <f>BW87</f>
        <v>619.5139398778872</v>
      </c>
      <c r="BE87" s="18">
        <f>IF(MAX(BA87,AX87,AU87,AR87,AO87,AL87,AI87,AF87,AC87,Z87,W87,T87,T87,Q87,N87,K87)&gt;0,"*","")</f>
      </c>
      <c r="BF87" s="34">
        <f>IF(BE87="*",BD87*0.05,0)</f>
        <v>0</v>
      </c>
      <c r="BG87" s="37">
        <f>BD87+BF87</f>
        <v>619.5139398778872</v>
      </c>
      <c r="BH87" s="30">
        <f>L87</f>
        <v>0</v>
      </c>
      <c r="BI87" s="30">
        <f>O87</f>
        <v>0</v>
      </c>
      <c r="BJ87" s="30">
        <f>R87</f>
        <v>0</v>
      </c>
      <c r="BK87" s="30">
        <f>U87</f>
        <v>0</v>
      </c>
      <c r="BL87" s="30">
        <f>X87</f>
        <v>619.5139398778872</v>
      </c>
      <c r="BM87" s="30">
        <f>AA87</f>
        <v>0</v>
      </c>
      <c r="BN87" s="30">
        <f>AD87</f>
        <v>0</v>
      </c>
      <c r="BO87" s="30">
        <f>AG87</f>
        <v>0</v>
      </c>
      <c r="BP87" s="30">
        <f>AJ87</f>
        <v>0</v>
      </c>
      <c r="BQ87" s="30">
        <f>AM87</f>
        <v>0</v>
      </c>
      <c r="BR87" s="30">
        <f>AP87</f>
        <v>0</v>
      </c>
      <c r="BS87" s="30">
        <f>AS87</f>
        <v>0</v>
      </c>
      <c r="BT87" s="30">
        <f>AV87</f>
        <v>0</v>
      </c>
      <c r="BU87" s="30">
        <f>AY87</f>
        <v>0</v>
      </c>
      <c r="BV87" s="30">
        <f>BB87</f>
        <v>0</v>
      </c>
      <c r="BW87" s="38">
        <f>(LARGE(BH87:BV87,1))+(LARGE(BH87:BV87,2))+(LARGE(BH87:BV87,3))+(LARGE(BH87:BV87,4))+(LARGE(BH87:BV87,5))</f>
        <v>619.5139398778872</v>
      </c>
    </row>
    <row r="88" spans="1:75" ht="12.75" customHeight="1">
      <c r="A88" s="28">
        <v>77</v>
      </c>
      <c r="B88" s="29" t="s">
        <v>143</v>
      </c>
      <c r="C88" s="16" t="s">
        <v>142</v>
      </c>
      <c r="D88" s="120">
        <v>1</v>
      </c>
      <c r="E88" s="177" t="s">
        <v>35</v>
      </c>
      <c r="F88" s="31">
        <v>2</v>
      </c>
      <c r="G88" s="50" t="s">
        <v>290</v>
      </c>
      <c r="H88" s="17" t="s">
        <v>565</v>
      </c>
      <c r="I88" s="341">
        <f>BG88</f>
        <v>618.6553892399329</v>
      </c>
      <c r="J88" s="251"/>
      <c r="L88" s="56">
        <f>IF(J88="",0,(L$4*(101+(1000*LOG(J$4,10))-(1000*LOG(J88,10)))))</f>
        <v>0</v>
      </c>
      <c r="M88" s="175"/>
      <c r="N88" s="18">
        <f>IF(AND(N$1&lt;&gt;$F88,M88&gt;0)=TRUE,1,"")</f>
      </c>
      <c r="O88" s="32">
        <f>IF(M88="",0,(O$4*(101+(1000*LOG(M$4,10))-(1000*LOG(M88,10)))))</f>
        <v>0</v>
      </c>
      <c r="Q88" s="55">
        <f>IF(AND(Q$1&lt;&gt;$F88,P88&gt;0)=TRUE,1,"")</f>
      </c>
      <c r="R88" s="56">
        <f>IF(P88="",0,(R$4*(101+(1000*LOG(P$4,10))-(1000*LOG(P88,10)))))</f>
        <v>0</v>
      </c>
      <c r="S88" s="175"/>
      <c r="T88" s="18">
        <f>IF(AND(T$1&lt;&gt;$F88,S88&gt;0)=TRUE,1,"")</f>
      </c>
      <c r="U88" s="32">
        <f>IF(S88="",0,(U$4*(101+(1000*LOG(S$4,10))-(1000*LOG(S88,10)))))</f>
        <v>0</v>
      </c>
      <c r="W88" s="55">
        <f>IF(AND(W$1&lt;&gt;$F88,V88&gt;0)=TRUE,1,"")</f>
      </c>
      <c r="X88" s="56">
        <f>IF(V88="",0,(X$4*(101+(1000*LOG(V$4,10))-(1000*LOG(V88,10)))))</f>
        <v>0</v>
      </c>
      <c r="Z88" s="18">
        <f>IF(AND(Z$1&lt;&gt;$F88,Y88&gt;0)=TRUE,1,"")</f>
      </c>
      <c r="AA88" s="32">
        <f>IF(Y88="",0,(AA$4*(101+(1000*LOG(Y$4,10))-(1000*LOG(Y88,10)))))</f>
        <v>0</v>
      </c>
      <c r="AB88" s="126"/>
      <c r="AC88" s="55">
        <f>IF(AND(AC$1&lt;&gt;$F88,AB88&gt;0)=TRUE,1,"")</f>
      </c>
      <c r="AD88" s="56">
        <f>IF(AB88="",0,(AD$4*(101+(1000*LOG(AB$4,10))-(1000*LOG(AB88,10)))))</f>
        <v>0</v>
      </c>
      <c r="AF88" s="18">
        <f>IF(AND(AF$1&lt;&gt;$F88,AE88&gt;0)=TRUE,1,"")</f>
      </c>
      <c r="AG88" s="34">
        <f>IF(AE88="",0,(AG$4*(101+(1000*LOG(AE$4,10))-(1000*LOG(AE88,10)))))</f>
        <v>0</v>
      </c>
      <c r="AI88" s="55">
        <f>IF(AND(AI$1&lt;&gt;$F88,AH88&gt;0)=TRUE,1,"")</f>
      </c>
      <c r="AJ88" s="56">
        <f>IF(AH88="",0,(AJ$4*(101+(1000*LOG(AH$4,10))-(1000*LOG(AH88,10)))))</f>
        <v>0</v>
      </c>
      <c r="AK88" s="35">
        <v>26</v>
      </c>
      <c r="AL88" s="18">
        <f>IF(AND(AL$1&lt;&gt;$F88,AK88&gt;0)=TRUE,1,"")</f>
        <v>1</v>
      </c>
      <c r="AM88" s="34">
        <f>IF(AK88="",0,(AM$4*(101+(1000*LOG(AK$4,10))-(1000*LOG(AK88,10)))))</f>
        <v>589.195608799936</v>
      </c>
      <c r="AO88" s="55">
        <f>IF(AND(AO$1&lt;&gt;$F88,AN88&gt;0)=TRUE,1,"")</f>
      </c>
      <c r="AP88" s="56">
        <f>IF(AN88="",0,(AP$4*(101+(1000*LOG(AN$4,10))-(1000*LOG(AN88,10)))))</f>
        <v>0</v>
      </c>
      <c r="AQ88" s="35"/>
      <c r="AR88" s="18">
        <f>IF(AND(AR$1&lt;&gt;$F88,AQ88&gt;0)=TRUE,1,"")</f>
      </c>
      <c r="AS88" s="32">
        <f>IF(AQ88="",0,(AS$4*(101+(1000*LOG(AQ$4,10))-(1000*LOG(AQ88,10)))))</f>
        <v>0</v>
      </c>
      <c r="AU88" s="55">
        <f>IF(AND(AU$1&lt;&gt;$F88,AT88&gt;0)=TRUE,1,"")</f>
      </c>
      <c r="AV88" s="56">
        <f>IF(AT88="",0,(AV$4*(101+(1000*LOG(AT$4,10))-(1000*LOG(AT88,10)))))</f>
        <v>0</v>
      </c>
      <c r="AW88" s="35"/>
      <c r="AX88" s="18">
        <f>IF(AND(AX$1&lt;&gt;$F88,AW88&gt;0)=TRUE,1,"")</f>
      </c>
      <c r="AY88" s="32">
        <f>IF(AW88="",0,(AY$4*(101+(1000*LOG(AW$4,10))-(1000*LOG(AW88,10)))))</f>
        <v>0</v>
      </c>
      <c r="BA88" s="55">
        <f>IF(AND(BA$1&lt;&gt;$F88,AZ88&gt;0)=TRUE,1,"")</f>
      </c>
      <c r="BB88" s="56">
        <f>IF(AZ88="",0,(BB$4*(101+(1000*LOG(AZ$4,10))-(1000*LOG(AZ88,10)))))</f>
        <v>0</v>
      </c>
      <c r="BC88" s="33">
        <f>L88+O88+R88+U88+X88+AA88+AD88+AG88+AJ88+AM88+AP88+AS88+AV88+AY88+BB88</f>
        <v>589.195608799936</v>
      </c>
      <c r="BD88" s="36">
        <f>BW88</f>
        <v>589.195608799936</v>
      </c>
      <c r="BE88" s="18" t="str">
        <f>IF(MAX(BA88,AX88,AU88,AR88,AO88,AL88,AI88,AF88,AC88,Z88,W88,T88,T88,Q88,N88,K88)&gt;0,"*","")</f>
        <v>*</v>
      </c>
      <c r="BF88" s="34">
        <f>IF(BE88="*",BD88*0.05,0)</f>
        <v>29.459780439996806</v>
      </c>
      <c r="BG88" s="37">
        <f>BD88+BF88</f>
        <v>618.6553892399329</v>
      </c>
      <c r="BH88" s="30">
        <f>L88</f>
        <v>0</v>
      </c>
      <c r="BI88" s="30">
        <f>O88</f>
        <v>0</v>
      </c>
      <c r="BJ88" s="30">
        <f>R88</f>
        <v>0</v>
      </c>
      <c r="BK88" s="30">
        <f>U88</f>
        <v>0</v>
      </c>
      <c r="BL88" s="30">
        <f>X88</f>
        <v>0</v>
      </c>
      <c r="BM88" s="30">
        <f>AA88</f>
        <v>0</v>
      </c>
      <c r="BN88" s="30">
        <f>AD88</f>
        <v>0</v>
      </c>
      <c r="BO88" s="30">
        <f>AG88</f>
        <v>0</v>
      </c>
      <c r="BP88" s="30">
        <f>AJ88</f>
        <v>0</v>
      </c>
      <c r="BQ88" s="30">
        <f>AM88</f>
        <v>589.195608799936</v>
      </c>
      <c r="BR88" s="30">
        <f>AP88</f>
        <v>0</v>
      </c>
      <c r="BS88" s="30">
        <f>AS88</f>
        <v>0</v>
      </c>
      <c r="BT88" s="30">
        <f>AV88</f>
        <v>0</v>
      </c>
      <c r="BU88" s="30">
        <f>AY88</f>
        <v>0</v>
      </c>
      <c r="BV88" s="30">
        <f>BB88</f>
        <v>0</v>
      </c>
      <c r="BW88" s="38">
        <f>(LARGE(BH88:BV88,1))+(LARGE(BH88:BV88,2))+(LARGE(BH88:BV88,3))+(LARGE(BH88:BV88,4))+(LARGE(BH88:BV88,5))</f>
        <v>589.195608799936</v>
      </c>
    </row>
    <row r="89" spans="1:75" ht="12.75" customHeight="1">
      <c r="A89" s="28">
        <v>78</v>
      </c>
      <c r="B89" s="29" t="s">
        <v>327</v>
      </c>
      <c r="C89" s="16" t="s">
        <v>326</v>
      </c>
      <c r="D89" s="120">
        <v>4</v>
      </c>
      <c r="E89" s="177" t="s">
        <v>36</v>
      </c>
      <c r="F89" s="31">
        <v>2</v>
      </c>
      <c r="G89" s="50" t="s">
        <v>290</v>
      </c>
      <c r="H89" s="17" t="s">
        <v>286</v>
      </c>
      <c r="I89" s="341">
        <f>BG89</f>
        <v>616.586212730396</v>
      </c>
      <c r="J89" s="251"/>
      <c r="L89" s="56">
        <f>IF(J89="",0,(L$4*(101+(1000*LOG(J$4,10))-(1000*LOG(J89,10)))))</f>
        <v>0</v>
      </c>
      <c r="M89" s="175"/>
      <c r="N89" s="18">
        <f>IF(AND(N$1&lt;&gt;$F89,M89&gt;0)=TRUE,1,"")</f>
      </c>
      <c r="O89" s="32">
        <f>IF(M89="",0,(O$4*(101+(1000*LOG(M$4,10))-(1000*LOG(M89,10)))))</f>
        <v>0</v>
      </c>
      <c r="Q89" s="55">
        <f>IF(AND(Q$1&lt;&gt;$F89,P89&gt;0)=TRUE,1,"")</f>
      </c>
      <c r="R89" s="56">
        <f>IF(P89="",0,(R$4*(101+(1000*LOG(P$4,10))-(1000*LOG(P89,10)))))</f>
        <v>0</v>
      </c>
      <c r="S89" s="175">
        <v>29</v>
      </c>
      <c r="T89" s="18">
        <f>IF(AND(T$1&lt;&gt;$F89,S89&gt;0)=TRUE,1,"")</f>
        <v>1</v>
      </c>
      <c r="U89" s="32">
        <f>IF(S89="",0,(U$4*(101+(1000*LOG(S$4,10))-(1000*LOG(S89,10)))))</f>
        <v>115.72325682070618</v>
      </c>
      <c r="V89" s="168">
        <v>27</v>
      </c>
      <c r="W89" s="55">
        <f>IF(AND(W$1&lt;&gt;$F89,V89&gt;0)=TRUE,1,"")</f>
      </c>
      <c r="X89" s="56">
        <f>IF(V89="",0,(X$4*(101+(1000*LOG(V$4,10))-(1000*LOG(V89,10)))))</f>
        <v>188.15017571890007</v>
      </c>
      <c r="Z89" s="18">
        <f>IF(AND(Z$1&lt;&gt;$F89,Y89&gt;0)=TRUE,1,"")</f>
      </c>
      <c r="AA89" s="32">
        <f>IF(Y89="",0,(AA$4*(101+(1000*LOG(Y$4,10))-(1000*LOG(Y89,10)))))</f>
        <v>0</v>
      </c>
      <c r="AB89" s="126"/>
      <c r="AC89" s="55">
        <f>IF(AND(AC$1&lt;&gt;$F89,AB89&gt;0)=TRUE,1,"")</f>
      </c>
      <c r="AD89" s="56">
        <f>IF(AB89="",0,(AD$4*(101+(1000*LOG(AB$4,10))-(1000*LOG(AB89,10)))))</f>
        <v>0</v>
      </c>
      <c r="AF89" s="18">
        <f>IF(AND(AF$1&lt;&gt;$F89,AE89&gt;0)=TRUE,1,"")</f>
      </c>
      <c r="AG89" s="34">
        <f>IF(AE89="",0,(AG$4*(101+(1000*LOG(AE$4,10))-(1000*LOG(AE89,10)))))</f>
        <v>0</v>
      </c>
      <c r="AI89" s="55">
        <f>IF(AND(AI$1&lt;&gt;$F89,AH89&gt;0)=TRUE,1,"")</f>
      </c>
      <c r="AJ89" s="56">
        <f>IF(AH89="",0,(AJ$4*(101+(1000*LOG(AH$4,10))-(1000*LOG(AH89,10)))))</f>
        <v>0</v>
      </c>
      <c r="AL89" s="18">
        <f>IF(AND(AL$1&lt;&gt;$F89,AK89&gt;0)=TRUE,1,"")</f>
      </c>
      <c r="AM89" s="34">
        <f>IF(AK89="",0,(AM$4*(101+(1000*LOG(AK$4,10))-(1000*LOG(AK89,10)))))</f>
        <v>0</v>
      </c>
      <c r="AN89" s="59">
        <v>31</v>
      </c>
      <c r="AO89" s="55">
        <f>IF(AND(AO$1&lt;&gt;$F89,AN89&gt;0)=TRUE,1,"")</f>
        <v>1</v>
      </c>
      <c r="AP89" s="56">
        <f>IF(AN89="",0,(AP$4*(101+(1000*LOG(AN$4,10))-(1000*LOG(AN89,10)))))</f>
        <v>153.70635051600266</v>
      </c>
      <c r="AQ89" s="35"/>
      <c r="AR89" s="18">
        <f>IF(AND(AR$1&lt;&gt;$F89,AQ89&gt;0)=TRUE,1,"")</f>
      </c>
      <c r="AS89" s="32">
        <f>IF(AQ89="",0,(AS$4*(101+(1000*LOG(AQ$4,10))-(1000*LOG(AQ89,10)))))</f>
        <v>0</v>
      </c>
      <c r="AU89" s="55">
        <f>IF(AND(AU$1&lt;&gt;$F89,AT89&gt;0)=TRUE,1,"")</f>
      </c>
      <c r="AV89" s="56">
        <f>IF(AT89="",0,(AV$4*(101+(1000*LOG(AT$4,10))-(1000*LOG(AT89,10)))))</f>
        <v>0</v>
      </c>
      <c r="AW89" s="35">
        <v>44</v>
      </c>
      <c r="AX89" s="18">
        <f>IF(AND(AX$1&lt;&gt;$F89,AW89&gt;0)=TRUE,1,"")</f>
        <v>1</v>
      </c>
      <c r="AY89" s="32">
        <f>IF(AW89="",0,(AY$4*(101+(1000*LOG(AW$4,10))-(1000*LOG(AW89,10)))))</f>
        <v>129.64518144953013</v>
      </c>
      <c r="BA89" s="55">
        <f>IF(AND(BA$1&lt;&gt;$F89,AZ89&gt;0)=TRUE,1,"")</f>
      </c>
      <c r="BB89" s="56">
        <f>IF(AZ89="",0,(BB$4*(101+(1000*LOG(AZ$4,10))-(1000*LOG(AZ89,10)))))</f>
        <v>0</v>
      </c>
      <c r="BC89" s="33">
        <f>L89+O89+R89+U89+X89+AA89+AD89+AG89+AJ89+AM89+AP89+AS89+AV89+AY89+BB89</f>
        <v>587.224964505139</v>
      </c>
      <c r="BD89" s="36">
        <f>BW89</f>
        <v>587.224964505139</v>
      </c>
      <c r="BE89" s="18" t="str">
        <f>IF(MAX(BA89,AX89,AU89,AR89,AO89,AL89,AI89,AF89,AC89,Z89,W89,T89,T89,Q89,N89,K89)&gt;0,"*","")</f>
        <v>*</v>
      </c>
      <c r="BF89" s="34">
        <f>IF(BE89="*",BD89*0.05,0)</f>
        <v>29.361248225256954</v>
      </c>
      <c r="BG89" s="37">
        <f>BD89+BF89</f>
        <v>616.586212730396</v>
      </c>
      <c r="BH89" s="30">
        <f>L89</f>
        <v>0</v>
      </c>
      <c r="BI89" s="30">
        <f>O89</f>
        <v>0</v>
      </c>
      <c r="BJ89" s="30">
        <f>R89</f>
        <v>0</v>
      </c>
      <c r="BK89" s="30">
        <f>U89</f>
        <v>115.72325682070618</v>
      </c>
      <c r="BL89" s="30">
        <f>X89</f>
        <v>188.15017571890007</v>
      </c>
      <c r="BM89" s="30">
        <f>AA89</f>
        <v>0</v>
      </c>
      <c r="BN89" s="30">
        <f>AD89</f>
        <v>0</v>
      </c>
      <c r="BO89" s="30">
        <f>AG89</f>
        <v>0</v>
      </c>
      <c r="BP89" s="30">
        <f>AJ89</f>
        <v>0</v>
      </c>
      <c r="BQ89" s="30">
        <f>AM89</f>
        <v>0</v>
      </c>
      <c r="BR89" s="30">
        <f>AP89</f>
        <v>153.70635051600266</v>
      </c>
      <c r="BS89" s="30">
        <f>AS89</f>
        <v>0</v>
      </c>
      <c r="BT89" s="30">
        <f>AV89</f>
        <v>0</v>
      </c>
      <c r="BU89" s="30">
        <f>AY89</f>
        <v>129.64518144953013</v>
      </c>
      <c r="BV89" s="30">
        <f>BB89</f>
        <v>0</v>
      </c>
      <c r="BW89" s="38">
        <f>(LARGE(BH89:BV89,1))+(LARGE(BH89:BV89,2))+(LARGE(BH89:BV89,3))+(LARGE(BH89:BV89,4))+(LARGE(BH89:BV89,5))</f>
        <v>587.224964505139</v>
      </c>
    </row>
    <row r="90" spans="1:75" ht="12.75" customHeight="1">
      <c r="A90" s="28">
        <v>79</v>
      </c>
      <c r="B90" s="29" t="s">
        <v>114</v>
      </c>
      <c r="C90" s="16" t="s">
        <v>116</v>
      </c>
      <c r="D90" s="120">
        <v>1</v>
      </c>
      <c r="E90" s="177" t="s">
        <v>46</v>
      </c>
      <c r="F90" s="31">
        <v>1</v>
      </c>
      <c r="G90" s="50" t="s">
        <v>291</v>
      </c>
      <c r="H90" s="17" t="s">
        <v>565</v>
      </c>
      <c r="I90" s="341">
        <f>BG90</f>
        <v>607.0273174556455</v>
      </c>
      <c r="J90" s="251"/>
      <c r="L90" s="56">
        <f>IF(J90="",0,(L$4*(101+(1000*LOG(J$4,10))-(1000*LOG(J90,10)))))</f>
        <v>0</v>
      </c>
      <c r="M90" s="175"/>
      <c r="N90" s="18">
        <f>IF(AND(N$1&lt;&gt;$F90,M90&gt;0)=TRUE,1,"")</f>
      </c>
      <c r="O90" s="32">
        <f>IF(M90="",0,(O$4*(101+(1000*LOG(M$4,10))-(1000*LOG(M90,10)))))</f>
        <v>0</v>
      </c>
      <c r="Q90" s="55">
        <f>IF(AND(Q$1&lt;&gt;$F90,P90&gt;0)=TRUE,1,"")</f>
      </c>
      <c r="R90" s="56">
        <f>IF(P90="",0,(R$4*(101+(1000*LOG(P$4,10))-(1000*LOG(P90,10)))))</f>
        <v>0</v>
      </c>
      <c r="S90" s="175">
        <v>10</v>
      </c>
      <c r="T90" s="18">
        <f>IF(AND(T$1&lt;&gt;$F90,S90&gt;0)=TRUE,1,"")</f>
        <v>1</v>
      </c>
      <c r="U90" s="32">
        <f>IF(S90="",0,(U$4*(101+(1000*LOG(S$4,10))-(1000*LOG(S90,10)))))</f>
        <v>578.1212547196624</v>
      </c>
      <c r="W90" s="55">
        <f>IF(AND(W$1&lt;&gt;$F90,V90&gt;0)=TRUE,1,"")</f>
      </c>
      <c r="X90" s="56">
        <f>IF(V90="",0,(X$4*(101+(1000*LOG(V$4,10))-(1000*LOG(V90,10)))))</f>
        <v>0</v>
      </c>
      <c r="Z90" s="18">
        <f>IF(AND(Z$1&lt;&gt;$F90,Y90&gt;0)=TRUE,1,"")</f>
      </c>
      <c r="AA90" s="32">
        <f>IF(Y90="",0,(AA$4*(101+(1000*LOG(Y$4,10))-(1000*LOG(Y90,10)))))</f>
        <v>0</v>
      </c>
      <c r="AB90" s="126"/>
      <c r="AC90" s="55">
        <f>IF(AND(AC$1&lt;&gt;$F90,AB90&gt;0)=TRUE,1,"")</f>
      </c>
      <c r="AD90" s="56">
        <f>IF(AB90="",0,(AD$4*(101+(1000*LOG(AB$4,10))-(1000*LOG(AB90,10)))))</f>
        <v>0</v>
      </c>
      <c r="AF90" s="18">
        <f>IF(AND(AF$1&lt;&gt;$F90,AE90&gt;0)=TRUE,1,"")</f>
      </c>
      <c r="AG90" s="34">
        <f>IF(AE90="",0,(AG$4*(101+(1000*LOG(AE$4,10))-(1000*LOG(AE90,10)))))</f>
        <v>0</v>
      </c>
      <c r="AI90" s="55">
        <f>IF(AND(AI$1&lt;&gt;$F90,AH90&gt;0)=TRUE,1,"")</f>
      </c>
      <c r="AJ90" s="56">
        <f>IF(AH90="",0,(AJ$4*(101+(1000*LOG(AH$4,10))-(1000*LOG(AH90,10)))))</f>
        <v>0</v>
      </c>
      <c r="AL90" s="18">
        <f>IF(AND(AL$1&lt;&gt;$F90,AK90&gt;0)=TRUE,1,"")</f>
      </c>
      <c r="AM90" s="34">
        <f>IF(AK90="",0,(AM$4*(101+(1000*LOG(AK$4,10))-(1000*LOG(AK90,10)))))</f>
        <v>0</v>
      </c>
      <c r="AO90" s="55">
        <f>IF(AND(AO$1&lt;&gt;$F90,AN90&gt;0)=TRUE,1,"")</f>
      </c>
      <c r="AP90" s="56">
        <f>IF(AN90="",0,(AP$4*(101+(1000*LOG(AN$4,10))-(1000*LOG(AN90,10)))))</f>
        <v>0</v>
      </c>
      <c r="AQ90" s="35"/>
      <c r="AR90" s="18">
        <f>IF(AND(AR$1&lt;&gt;$F90,AQ90&gt;0)=TRUE,1,"")</f>
      </c>
      <c r="AS90" s="32">
        <f>IF(AQ90="",0,(AS$4*(101+(1000*LOG(AQ$4,10))-(1000*LOG(AQ90,10)))))</f>
        <v>0</v>
      </c>
      <c r="AU90" s="55">
        <f>IF(AND(AU$1&lt;&gt;$F90,AT90&gt;0)=TRUE,1,"")</f>
      </c>
      <c r="AV90" s="56">
        <f>IF(AT90="",0,(AV$4*(101+(1000*LOG(AT$4,10))-(1000*LOG(AT90,10)))))</f>
        <v>0</v>
      </c>
      <c r="AW90" s="35"/>
      <c r="AX90" s="18">
        <f>IF(AND(AX$1&lt;&gt;$F90,AW90&gt;0)=TRUE,1,"")</f>
      </c>
      <c r="AY90" s="32">
        <f>IF(AW90="",0,(AY$4*(101+(1000*LOG(AW$4,10))-(1000*LOG(AW90,10)))))</f>
        <v>0</v>
      </c>
      <c r="BA90" s="55">
        <f>IF(AND(BA$1&lt;&gt;$F90,AZ90&gt;0)=TRUE,1,"")</f>
      </c>
      <c r="BB90" s="56">
        <f>IF(AZ90="",0,(BB$4*(101+(1000*LOG(AZ$4,10))-(1000*LOG(AZ90,10)))))</f>
        <v>0</v>
      </c>
      <c r="BC90" s="33">
        <f>L90+O90+R90+U90+X90+AA90+AD90+AG90+AJ90+AM90+AP90+AS90+AV90+AY90+BB90</f>
        <v>578.1212547196624</v>
      </c>
      <c r="BD90" s="36">
        <f>BW90</f>
        <v>578.1212547196624</v>
      </c>
      <c r="BE90" s="18" t="str">
        <f>IF(MAX(BA90,AX90,AU90,AR90,AO90,AL90,AI90,AF90,AC90,Z90,W90,T90,T90,Q90,N90,K90)&gt;0,"*","")</f>
        <v>*</v>
      </c>
      <c r="BF90" s="34">
        <f>IF(BE90="*",BD90*0.05,0)</f>
        <v>28.90606273598312</v>
      </c>
      <c r="BG90" s="37">
        <f>BD90+BF90</f>
        <v>607.0273174556455</v>
      </c>
      <c r="BH90" s="30">
        <f>L90</f>
        <v>0</v>
      </c>
      <c r="BI90" s="30">
        <f>O90</f>
        <v>0</v>
      </c>
      <c r="BJ90" s="30">
        <f>R90</f>
        <v>0</v>
      </c>
      <c r="BK90" s="30">
        <f>U90</f>
        <v>578.1212547196624</v>
      </c>
      <c r="BL90" s="30">
        <f>X90</f>
        <v>0</v>
      </c>
      <c r="BM90" s="30">
        <f>AA90</f>
        <v>0</v>
      </c>
      <c r="BN90" s="30">
        <f>AD90</f>
        <v>0</v>
      </c>
      <c r="BO90" s="30">
        <f>AG90</f>
        <v>0</v>
      </c>
      <c r="BP90" s="30">
        <f>AJ90</f>
        <v>0</v>
      </c>
      <c r="BQ90" s="30">
        <f>AM90</f>
        <v>0</v>
      </c>
      <c r="BR90" s="30">
        <f>AP90</f>
        <v>0</v>
      </c>
      <c r="BS90" s="30">
        <f>AS90</f>
        <v>0</v>
      </c>
      <c r="BT90" s="30">
        <f>AV90</f>
        <v>0</v>
      </c>
      <c r="BU90" s="30">
        <f>AY90</f>
        <v>0</v>
      </c>
      <c r="BV90" s="30">
        <f>BB90</f>
        <v>0</v>
      </c>
      <c r="BW90" s="38">
        <f>(LARGE(BH90:BV90,1))+(LARGE(BH90:BV90,2))+(LARGE(BH90:BV90,3))+(LARGE(BH90:BV90,4))+(LARGE(BH90:BV90,5))</f>
        <v>578.1212547196624</v>
      </c>
    </row>
    <row r="91" spans="1:75" ht="13.5" customHeight="1">
      <c r="A91" s="28">
        <v>79</v>
      </c>
      <c r="B91" s="29" t="s">
        <v>123</v>
      </c>
      <c r="C91" s="16" t="s">
        <v>120</v>
      </c>
      <c r="D91" s="120">
        <v>2</v>
      </c>
      <c r="E91" s="177" t="s">
        <v>48</v>
      </c>
      <c r="F91" s="31">
        <v>1</v>
      </c>
      <c r="G91" s="50" t="s">
        <v>290</v>
      </c>
      <c r="H91" s="17" t="s">
        <v>565</v>
      </c>
      <c r="I91" s="341">
        <f>BG91</f>
        <v>599.9781551608762</v>
      </c>
      <c r="J91" s="251"/>
      <c r="L91" s="56">
        <f>IF(J91="",0,(L$4*(101+(1000*LOG(J$4,10))-(1000*LOG(J91,10)))))</f>
        <v>0</v>
      </c>
      <c r="M91" s="175"/>
      <c r="N91" s="18">
        <f>IF(AND(N$1&lt;&gt;$F91,M91&gt;0)=TRUE,1,"")</f>
      </c>
      <c r="O91" s="32">
        <f>IF(M91="",0,(O$4*(101+(1000*LOG(M$4,10))-(1000*LOG(M91,10)))))</f>
        <v>0</v>
      </c>
      <c r="Q91" s="55">
        <f>IF(AND(Q$1&lt;&gt;$F91,P91&gt;0)=TRUE,1,"")</f>
      </c>
      <c r="R91" s="56">
        <f>IF(P91="",0,(R$4*(101+(1000*LOG(P$4,10))-(1000*LOG(P91,10)))))</f>
        <v>0</v>
      </c>
      <c r="S91" s="175"/>
      <c r="T91" s="18">
        <f>IF(AND(T$1&lt;&gt;$F91,S91&gt;0)=TRUE,1,"")</f>
      </c>
      <c r="U91" s="32">
        <f>IF(S91="",0,(U$4*(101+(1000*LOG(S$4,10))-(1000*LOG(S91,10)))))</f>
        <v>0</v>
      </c>
      <c r="W91" s="55">
        <f>IF(AND(W$1&lt;&gt;$F91,V91&gt;0)=TRUE,1,"")</f>
      </c>
      <c r="X91" s="56">
        <f>IF(V91="",0,(X$4*(101+(1000*LOG(V$4,10))-(1000*LOG(V91,10)))))</f>
        <v>0</v>
      </c>
      <c r="Z91" s="18">
        <f>IF(AND(Z$1&lt;&gt;$F91,Y91&gt;0)=TRUE,1,"")</f>
      </c>
      <c r="AA91" s="32">
        <f>IF(Y91="",0,(AA$4*(101+(1000*LOG(Y$4,10))-(1000*LOG(Y91,10)))))</f>
        <v>0</v>
      </c>
      <c r="AB91" s="126"/>
      <c r="AC91" s="55">
        <f>IF(AND(AC$1&lt;&gt;$F91,AB91&gt;0)=TRUE,1,"")</f>
      </c>
      <c r="AD91" s="56">
        <f>IF(AB91="",0,(AD$4*(101+(1000*LOG(AB$4,10))-(1000*LOG(AB91,10)))))</f>
        <v>0</v>
      </c>
      <c r="AF91" s="18">
        <f>IF(AND(AF$1&lt;&gt;$F91,AE91&gt;0)=TRUE,1,"")</f>
      </c>
      <c r="AG91" s="34">
        <f>IF(AE91="",0,(AG$4*(101+(1000*LOG(AE$4,10))-(1000*LOG(AE91,10)))))</f>
        <v>0</v>
      </c>
      <c r="AI91" s="55">
        <f>IF(AND(AI$1&lt;&gt;$F91,AH91&gt;0)=TRUE,1,"")</f>
      </c>
      <c r="AJ91" s="56">
        <f>IF(AH91="",0,(AJ$4*(101+(1000*LOG(AH$4,10))-(1000*LOG(AH91,10)))))</f>
        <v>0</v>
      </c>
      <c r="AK91" s="35">
        <v>38</v>
      </c>
      <c r="AL91" s="18">
        <f>IF(AND(AL$1&lt;&gt;$F91,AK91&gt;0)=TRUE,1,"")</f>
      </c>
      <c r="AM91" s="34">
        <f>IF(AK91="",0,(AM$4*(101+(1000*LOG(AK$4,10))-(1000*LOG(AK91,10)))))</f>
        <v>383.18279799244607</v>
      </c>
      <c r="AO91" s="55">
        <f>IF(AND(AO$1&lt;&gt;$F91,AN91&gt;0)=TRUE,1,"")</f>
      </c>
      <c r="AP91" s="56">
        <f>IF(AN91="",0,(AP$4*(101+(1000*LOG(AN$4,10))-(1000*LOG(AN91,10)))))</f>
        <v>0</v>
      </c>
      <c r="AQ91" s="35"/>
      <c r="AR91" s="18">
        <f>IF(AND(AR$1&lt;&gt;$F91,AQ91&gt;0)=TRUE,1,"")</f>
      </c>
      <c r="AS91" s="32">
        <f>IF(AQ91="",0,(AS$4*(101+(1000*LOG(AQ$4,10))-(1000*LOG(AQ91,10)))))</f>
        <v>0</v>
      </c>
      <c r="AU91" s="55">
        <f>IF(AND(AU$1&lt;&gt;$F91,AT91&gt;0)=TRUE,1,"")</f>
      </c>
      <c r="AV91" s="56">
        <f>IF(AT91="",0,(AV$4*(101+(1000*LOG(AT$4,10))-(1000*LOG(AT91,10)))))</f>
        <v>0</v>
      </c>
      <c r="AW91" s="35">
        <v>36</v>
      </c>
      <c r="AX91" s="18">
        <f>IF(AND(AX$1&lt;&gt;$F91,AW91&gt;0)=TRUE,1,"")</f>
      </c>
      <c r="AY91" s="32">
        <f>IF(AW91="",0,(AY$4*(101+(1000*LOG(AW$4,10))-(1000*LOG(AW91,10)))))</f>
        <v>216.7953571684302</v>
      </c>
      <c r="BA91" s="55">
        <f>IF(AND(BA$1&lt;&gt;$F91,AZ91&gt;0)=TRUE,1,"")</f>
      </c>
      <c r="BB91" s="56">
        <f>IF(AZ91="",0,(BB$4*(101+(1000*LOG(AZ$4,10))-(1000*LOG(AZ91,10)))))</f>
        <v>0</v>
      </c>
      <c r="BC91" s="33">
        <f>L91+O91+R91+U91+X91+AA91+AD91+AG91+AJ91+AM91+AP91+AS91+AV91+AY91+BB91</f>
        <v>599.9781551608762</v>
      </c>
      <c r="BD91" s="36">
        <f>BW91</f>
        <v>599.9781551608762</v>
      </c>
      <c r="BE91" s="18">
        <f>IF(MAX(BA91,AX91,AU91,AR91,AO91,AL91,AI91,AF91,AC91,Z91,W91,T91,T91,Q91,N91,K91)&gt;0,"*","")</f>
      </c>
      <c r="BF91" s="34">
        <f>IF(BE91="*",BD91*0.05,0)</f>
        <v>0</v>
      </c>
      <c r="BG91" s="37">
        <f>BD91+BF91</f>
        <v>599.9781551608762</v>
      </c>
      <c r="BH91" s="30">
        <f>L91</f>
        <v>0</v>
      </c>
      <c r="BI91" s="30">
        <f>O91</f>
        <v>0</v>
      </c>
      <c r="BJ91" s="30">
        <f>R91</f>
        <v>0</v>
      </c>
      <c r="BK91" s="30">
        <f>U91</f>
        <v>0</v>
      </c>
      <c r="BL91" s="30">
        <f>X91</f>
        <v>0</v>
      </c>
      <c r="BM91" s="30">
        <f>AA91</f>
        <v>0</v>
      </c>
      <c r="BN91" s="30">
        <f>AD91</f>
        <v>0</v>
      </c>
      <c r="BO91" s="30">
        <f>AG91</f>
        <v>0</v>
      </c>
      <c r="BP91" s="30">
        <f>AJ91</f>
        <v>0</v>
      </c>
      <c r="BQ91" s="30">
        <f>AM91</f>
        <v>383.18279799244607</v>
      </c>
      <c r="BR91" s="30">
        <f>AP91</f>
        <v>0</v>
      </c>
      <c r="BS91" s="30">
        <f>AS91</f>
        <v>0</v>
      </c>
      <c r="BT91" s="30">
        <f>AV91</f>
        <v>0</v>
      </c>
      <c r="BU91" s="30">
        <f>AY91</f>
        <v>216.7953571684302</v>
      </c>
      <c r="BV91" s="30">
        <f>BB91</f>
        <v>0</v>
      </c>
      <c r="BW91" s="38">
        <f>(LARGE(BH91:BV91,1))+(LARGE(BH91:BV91,2))+(LARGE(BH91:BV91,3))+(LARGE(BH91:BV91,4))+(LARGE(BH91:BV91,5))</f>
        <v>599.9781551608762</v>
      </c>
    </row>
    <row r="92" spans="1:177" s="4" customFormat="1" ht="12.75" customHeight="1">
      <c r="A92" s="28">
        <v>80</v>
      </c>
      <c r="B92" s="193" t="s">
        <v>553</v>
      </c>
      <c r="C92" s="194" t="s">
        <v>554</v>
      </c>
      <c r="D92" s="188">
        <v>1</v>
      </c>
      <c r="E92" s="189" t="s">
        <v>288</v>
      </c>
      <c r="F92" s="190">
        <v>3</v>
      </c>
      <c r="G92" s="191" t="s">
        <v>290</v>
      </c>
      <c r="H92" s="192" t="e">
        <v>#N/A</v>
      </c>
      <c r="I92" s="342">
        <f>BG92</f>
        <v>597.4267690437823</v>
      </c>
      <c r="J92" s="251"/>
      <c r="K92" s="55"/>
      <c r="L92" s="56">
        <f>IF(J92="",0,(L$4*(101+(1000*LOG(J$4,10))-(1000*LOG(J92,10)))))</f>
        <v>0</v>
      </c>
      <c r="M92" s="175"/>
      <c r="N92" s="18">
        <f>IF(AND(N$1&lt;&gt;$F92,M92&gt;0)=TRUE,1,"")</f>
      </c>
      <c r="O92" s="32">
        <f>IF(M92="",0,(O$4*(101+(1000*LOG(M$4,10))-(1000*LOG(M92,10)))))</f>
        <v>0</v>
      </c>
      <c r="P92" s="168"/>
      <c r="Q92" s="55">
        <f>IF(AND(Q$1&lt;&gt;$F92,P92&gt;0)=TRUE,1,"")</f>
      </c>
      <c r="R92" s="56">
        <f>IF(P92="",0,(R$4*(101+(1000*LOG(P$4,10))-(1000*LOG(P92,10)))))</f>
        <v>0</v>
      </c>
      <c r="S92" s="175"/>
      <c r="T92" s="18">
        <f>IF(AND(T$1&lt;&gt;$F92,S92&gt;0)=TRUE,1,"")</f>
      </c>
      <c r="U92" s="32">
        <f>IF(S92="",0,(U$4*(101+(1000*LOG(S$4,10))-(1000*LOG(S92,10)))))</f>
        <v>0</v>
      </c>
      <c r="V92" s="168"/>
      <c r="W92" s="55">
        <f>IF(AND(W$1&lt;&gt;$F92,V92&gt;0)=TRUE,1,"")</f>
      </c>
      <c r="X92" s="56">
        <f>IF(V92="",0,(X$4*(101+(1000*LOG(V$4,10))-(1000*LOG(V92,10)))))</f>
        <v>0</v>
      </c>
      <c r="Y92" s="202"/>
      <c r="Z92" s="18">
        <f>IF(AND(Z$1&lt;&gt;$F92,Y92&gt;0)=TRUE,1,"")</f>
      </c>
      <c r="AA92" s="32">
        <f>IF(Y92="",0,(AA$4*(101+(1000*LOG(Y$4,10))-(1000*LOG(Y92,10)))))</f>
        <v>0</v>
      </c>
      <c r="AB92" s="126"/>
      <c r="AC92" s="55">
        <f>IF(AND(AC$1&lt;&gt;$F92,AB92&gt;0)=TRUE,1,"")</f>
      </c>
      <c r="AD92" s="56">
        <f>IF(AB92="",0,(AD$4*(101+(1000*LOG(AB$4,10))-(1000*LOG(AB92,10)))))</f>
        <v>0</v>
      </c>
      <c r="AE92" s="35"/>
      <c r="AF92" s="18">
        <f>IF(AND(AF$1&lt;&gt;$F92,AE92&gt;0)=TRUE,1,"")</f>
      </c>
      <c r="AG92" s="34">
        <f>IF(AE92="",0,(AG$4*(101+(1000*LOG(AE$4,10))-(1000*LOG(AE92,10)))))</f>
        <v>0</v>
      </c>
      <c r="AH92" s="59"/>
      <c r="AI92" s="55">
        <f>IF(AND(AI$1&lt;&gt;$F92,AH92&gt;0)=TRUE,1,"")</f>
      </c>
      <c r="AJ92" s="56">
        <f>IF(AH92="",0,(AJ$4*(101+(1000*LOG(AH$4,10))-(1000*LOG(AH92,10)))))</f>
        <v>0</v>
      </c>
      <c r="AK92" s="35"/>
      <c r="AL92" s="18">
        <f>IF(AND(AL$1&lt;&gt;$F92,AK92&gt;0)=TRUE,1,"")</f>
      </c>
      <c r="AM92" s="34">
        <f>IF(AK92="",0,(AM$4*(101+(1000*LOG(AK$4,10))-(1000*LOG(AK92,10)))))</f>
        <v>0</v>
      </c>
      <c r="AN92" s="59"/>
      <c r="AO92" s="55">
        <f>IF(AND(AO$1&lt;&gt;$F92,AN92&gt;0)=TRUE,1,"")</f>
      </c>
      <c r="AP92" s="56">
        <f>IF(AN92="",0,(AP$4*(101+(1000*LOG(AN$4,10))-(1000*LOG(AN92,10)))))</f>
        <v>0</v>
      </c>
      <c r="AQ92" s="35"/>
      <c r="AR92" s="18">
        <f>IF(AND(AR$1&lt;&gt;$F92,AQ92&gt;0)=TRUE,1,"")</f>
      </c>
      <c r="AS92" s="32">
        <f>IF(AQ92="",0,(AS$4*(101+(1000*LOG(AQ$4,10))-(1000*LOG(AQ92,10)))))</f>
        <v>0</v>
      </c>
      <c r="AT92" s="59"/>
      <c r="AU92" s="55">
        <f>IF(AND(AU$1&lt;&gt;$F92,AT92&gt;0)=TRUE,1,"")</f>
      </c>
      <c r="AV92" s="56">
        <f>IF(AT92="",0,(AV$4*(101+(1000*LOG(AT$4,10))-(1000*LOG(AT92,10)))))</f>
        <v>0</v>
      </c>
      <c r="AW92" s="35">
        <v>16</v>
      </c>
      <c r="AX92" s="18">
        <f>IF(AND(AX$1&lt;&gt;$F92,AW92&gt;0)=TRUE,1,"")</f>
        <v>1</v>
      </c>
      <c r="AY92" s="32">
        <f>IF(AW92="",0,(AY$4*(101+(1000*LOG(AW$4,10))-(1000*LOG(AW92,10)))))</f>
        <v>568.9778752797927</v>
      </c>
      <c r="AZ92" s="57"/>
      <c r="BA92" s="55">
        <f>IF(AND(BA$1&lt;&gt;$F92,AZ92&gt;0)=TRUE,1,"")</f>
      </c>
      <c r="BB92" s="56">
        <f>IF(AZ92="",0,(BB$4*(101+(1000*LOG(AZ$4,10))-(1000*LOG(AZ92,10)))))</f>
        <v>0</v>
      </c>
      <c r="BC92" s="33">
        <f>L92+O92+R92+U92+X92+AA92+AD92+AG92+AJ92+AM92+AP92+AS92+AV92+AY92+BB92</f>
        <v>568.9778752797927</v>
      </c>
      <c r="BD92" s="36">
        <f>BW92</f>
        <v>568.9778752797927</v>
      </c>
      <c r="BE92" s="18" t="str">
        <f>IF(MAX(BA92,AX92,AU92,AR92,AO92,AL92,AI92,AF92,AC92,Z92,W92,T92,T92,Q92,N92,K92)&gt;0,"*","")</f>
        <v>*</v>
      </c>
      <c r="BF92" s="34">
        <f>IF(BE92="*",BD92*0.05,0)</f>
        <v>28.448893763989634</v>
      </c>
      <c r="BG92" s="37">
        <f>BD92+BF92</f>
        <v>597.4267690437823</v>
      </c>
      <c r="BH92" s="30">
        <f>L92</f>
        <v>0</v>
      </c>
      <c r="BI92" s="30">
        <f>O92</f>
        <v>0</v>
      </c>
      <c r="BJ92" s="30">
        <f>R92</f>
        <v>0</v>
      </c>
      <c r="BK92" s="30">
        <f>U92</f>
        <v>0</v>
      </c>
      <c r="BL92" s="30">
        <f>X92</f>
        <v>0</v>
      </c>
      <c r="BM92" s="30">
        <f>AA92</f>
        <v>0</v>
      </c>
      <c r="BN92" s="30">
        <f>AD92</f>
        <v>0</v>
      </c>
      <c r="BO92" s="30">
        <f>AG92</f>
        <v>0</v>
      </c>
      <c r="BP92" s="30">
        <f>AJ92</f>
        <v>0</v>
      </c>
      <c r="BQ92" s="30">
        <f>AM92</f>
        <v>0</v>
      </c>
      <c r="BR92" s="30">
        <f>AP92</f>
        <v>0</v>
      </c>
      <c r="BS92" s="30">
        <f>AS92</f>
        <v>0</v>
      </c>
      <c r="BT92" s="30">
        <f>AV92</f>
        <v>0</v>
      </c>
      <c r="BU92" s="30">
        <f>AY92</f>
        <v>568.9778752797927</v>
      </c>
      <c r="BV92" s="30">
        <f>BB92</f>
        <v>0</v>
      </c>
      <c r="BW92" s="38">
        <f>(LARGE(BH92:BV92,1))+(LARGE(BH92:BV92,2))+(LARGE(BH92:BV92,3))+(LARGE(BH92:BV92,4))+(LARGE(BH92:BV92,5))</f>
        <v>568.9778752797927</v>
      </c>
      <c r="BX92" s="42"/>
      <c r="BY92" s="35"/>
      <c r="BZ92" s="35"/>
      <c r="CA92" s="35"/>
      <c r="CB92" s="35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</row>
    <row r="93" spans="1:75" ht="12.75" customHeight="1">
      <c r="A93" s="28">
        <v>80</v>
      </c>
      <c r="B93" s="29" t="s">
        <v>423</v>
      </c>
      <c r="C93" s="16" t="s">
        <v>424</v>
      </c>
      <c r="D93" s="120">
        <v>1</v>
      </c>
      <c r="E93" s="177" t="s">
        <v>288</v>
      </c>
      <c r="F93" s="31">
        <v>3</v>
      </c>
      <c r="G93" s="50" t="s">
        <v>290</v>
      </c>
      <c r="H93" s="17" t="e">
        <v>#N/A</v>
      </c>
      <c r="I93" s="341">
        <f>BG93</f>
        <v>597.1429679929608</v>
      </c>
      <c r="J93" s="251"/>
      <c r="L93" s="56">
        <f>IF(J93="",0,(L$4*(101+(1000*LOG(J$4,10))-(1000*LOG(J93,10)))))</f>
        <v>0</v>
      </c>
      <c r="M93" s="175"/>
      <c r="N93" s="18">
        <f>IF(AND(N$1&lt;&gt;$F93,M93&gt;0)=TRUE,1,"")</f>
      </c>
      <c r="O93" s="32">
        <f>IF(M93="",0,(O$4*(101+(1000*LOG(M$4,10))-(1000*LOG(M93,10)))))</f>
        <v>0</v>
      </c>
      <c r="Q93" s="55">
        <f>IF(AND(Q$1&lt;&gt;$F93,P93&gt;0)=TRUE,1,"")</f>
      </c>
      <c r="R93" s="56">
        <f>IF(P93="",0,(R$4*(101+(1000*LOG(P$4,10))-(1000*LOG(P93,10)))))</f>
        <v>0</v>
      </c>
      <c r="S93" s="175"/>
      <c r="T93" s="18">
        <f>IF(AND(T$1&lt;&gt;$F93,S93&gt;0)=TRUE,1,"")</f>
      </c>
      <c r="U93" s="32">
        <f>IF(S93="",0,(U$4*(101+(1000*LOG(S$4,10))-(1000*LOG(S93,10)))))</f>
        <v>0</v>
      </c>
      <c r="W93" s="55">
        <f>IF(AND(W$1&lt;&gt;$F93,V93&gt;0)=TRUE,1,"")</f>
      </c>
      <c r="X93" s="56">
        <f>IF(V93="",0,(X$4*(101+(1000*LOG(V$4,10))-(1000*LOG(V93,10)))))</f>
        <v>0</v>
      </c>
      <c r="Z93" s="18">
        <f>IF(AND(Z$1&lt;&gt;$F93,Y93&gt;0)=TRUE,1,"")</f>
      </c>
      <c r="AA93" s="32">
        <f>IF(Y93="",0,(AA$4*(101+(1000*LOG(Y$4,10))-(1000*LOG(Y93,10)))))</f>
        <v>0</v>
      </c>
      <c r="AB93" s="126"/>
      <c r="AC93" s="55">
        <f>IF(AND(AC$1&lt;&gt;$F93,AB93&gt;0)=TRUE,1,"")</f>
      </c>
      <c r="AD93" s="56">
        <f>IF(AB93="",0,(AD$4*(101+(1000*LOG(AB$4,10))-(1000*LOG(AB93,10)))))</f>
        <v>0</v>
      </c>
      <c r="AF93" s="18">
        <f>IF(AND(AF$1&lt;&gt;$F93,AE93&gt;0)=TRUE,1,"")</f>
      </c>
      <c r="AG93" s="34">
        <f>IF(AE93="",0,(AG$4*(101+(1000*LOG(AE$4,10))-(1000*LOG(AE93,10)))))</f>
        <v>0</v>
      </c>
      <c r="AI93" s="55">
        <f>IF(AND(AI$1&lt;&gt;$F93,AH93&gt;0)=TRUE,1,"")</f>
      </c>
      <c r="AJ93" s="56">
        <f>IF(AH93="",0,(AJ$4*(101+(1000*LOG(AH$4,10))-(1000*LOG(AH93,10)))))</f>
        <v>0</v>
      </c>
      <c r="AK93" s="35">
        <v>27</v>
      </c>
      <c r="AL93" s="18">
        <f>IF(AND(AL$1&lt;&gt;$F93,AK93&gt;0)=TRUE,1,"")</f>
        <v>1</v>
      </c>
      <c r="AM93" s="34">
        <f>IF(AK93="",0,(AM$4*(101+(1000*LOG(AK$4,10))-(1000*LOG(AK93,10)))))</f>
        <v>568.7075885647246</v>
      </c>
      <c r="AO93" s="55">
        <f>IF(AND(AO$1&lt;&gt;$F93,AN93&gt;0)=TRUE,1,"")</f>
      </c>
      <c r="AP93" s="56">
        <f>IF(AN93="",0,(AP$4*(101+(1000*LOG(AN$4,10))-(1000*LOG(AN93,10)))))</f>
        <v>0</v>
      </c>
      <c r="AQ93" s="35"/>
      <c r="AR93" s="18">
        <f>IF(AND(AR$1&lt;&gt;$F93,AQ93&gt;0)=TRUE,1,"")</f>
      </c>
      <c r="AS93" s="32">
        <f>IF(AQ93="",0,(AS$4*(101+(1000*LOG(AQ$4,10))-(1000*LOG(AQ93,10)))))</f>
        <v>0</v>
      </c>
      <c r="AU93" s="55">
        <f>IF(AND(AU$1&lt;&gt;$F93,AT93&gt;0)=TRUE,1,"")</f>
      </c>
      <c r="AV93" s="56">
        <f>IF(AT93="",0,(AV$4*(101+(1000*LOG(AT$4,10))-(1000*LOG(AT93,10)))))</f>
        <v>0</v>
      </c>
      <c r="AW93" s="35"/>
      <c r="AX93" s="18">
        <f>IF(AND(AX$1&lt;&gt;$F93,AW93&gt;0)=TRUE,1,"")</f>
      </c>
      <c r="AY93" s="32">
        <f>IF(AW93="",0,(AY$4*(101+(1000*LOG(AW$4,10))-(1000*LOG(AW93,10)))))</f>
        <v>0</v>
      </c>
      <c r="BA93" s="55">
        <f>IF(AND(BA$1&lt;&gt;$F93,AZ93&gt;0)=TRUE,1,"")</f>
      </c>
      <c r="BB93" s="56">
        <f>IF(AZ93="",0,(BB$4*(101+(1000*LOG(AZ$4,10))-(1000*LOG(AZ93,10)))))</f>
        <v>0</v>
      </c>
      <c r="BC93" s="33">
        <f>L93+O93+R93+U93+X93+AA93+AD93+AG93+AJ93+AM93+AP93+AS93+AV93+AY93+BB93</f>
        <v>568.7075885647246</v>
      </c>
      <c r="BD93" s="36">
        <f>BW93</f>
        <v>568.7075885647246</v>
      </c>
      <c r="BE93" s="18" t="str">
        <f>IF(MAX(BA93,AX93,AU93,AR93,AO93,AL93,AI93,AF93,AC93,Z93,W93,T93,T93,Q93,N93,K93)&gt;0,"*","")</f>
        <v>*</v>
      </c>
      <c r="BF93" s="34">
        <f>IF(BE93="*",BD93*0.05,0)</f>
        <v>28.43537942823623</v>
      </c>
      <c r="BG93" s="37">
        <f>BD93+BF93</f>
        <v>597.1429679929608</v>
      </c>
      <c r="BH93" s="30">
        <f>L93</f>
        <v>0</v>
      </c>
      <c r="BI93" s="30">
        <f>O93</f>
        <v>0</v>
      </c>
      <c r="BJ93" s="30">
        <f>R93</f>
        <v>0</v>
      </c>
      <c r="BK93" s="30">
        <f>U93</f>
        <v>0</v>
      </c>
      <c r="BL93" s="30">
        <f>X93</f>
        <v>0</v>
      </c>
      <c r="BM93" s="30">
        <f>AA93</f>
        <v>0</v>
      </c>
      <c r="BN93" s="30">
        <f>AD93</f>
        <v>0</v>
      </c>
      <c r="BO93" s="30">
        <f>AG93</f>
        <v>0</v>
      </c>
      <c r="BP93" s="30">
        <f>AJ93</f>
        <v>0</v>
      </c>
      <c r="BQ93" s="30">
        <f>AM93</f>
        <v>568.7075885647246</v>
      </c>
      <c r="BR93" s="30">
        <f>AP93</f>
        <v>0</v>
      </c>
      <c r="BS93" s="30">
        <f>AS93</f>
        <v>0</v>
      </c>
      <c r="BT93" s="30">
        <f>AV93</f>
        <v>0</v>
      </c>
      <c r="BU93" s="30">
        <f>AY93</f>
        <v>0</v>
      </c>
      <c r="BV93" s="30">
        <f>BB93</f>
        <v>0</v>
      </c>
      <c r="BW93" s="38">
        <f>(LARGE(BH93:BV93,1))+(LARGE(BH93:BV93,2))+(LARGE(BH93:BV93,3))+(LARGE(BH93:BV93,4))+(LARGE(BH93:BV93,5))</f>
        <v>568.7075885647246</v>
      </c>
    </row>
    <row r="94" spans="1:75" ht="12.75" customHeight="1">
      <c r="A94" s="28">
        <v>80</v>
      </c>
      <c r="B94" s="193" t="s">
        <v>550</v>
      </c>
      <c r="C94" s="194" t="s">
        <v>551</v>
      </c>
      <c r="D94" s="188">
        <v>1</v>
      </c>
      <c r="E94" s="189" t="s">
        <v>288</v>
      </c>
      <c r="F94" s="190">
        <v>3</v>
      </c>
      <c r="G94" s="191" t="s">
        <v>290</v>
      </c>
      <c r="H94" s="192" t="e">
        <v>#N/A</v>
      </c>
      <c r="I94" s="342">
        <f>BG94</f>
        <v>543.716620474032</v>
      </c>
      <c r="J94" s="251"/>
      <c r="L94" s="56">
        <f>IF(J94="",0,(L$4*(101+(1000*LOG(J$4,10))-(1000*LOG(J94,10)))))</f>
        <v>0</v>
      </c>
      <c r="M94" s="175"/>
      <c r="N94" s="18">
        <f>IF(AND(N$1&lt;&gt;$F94,M94&gt;0)=TRUE,1,"")</f>
      </c>
      <c r="O94" s="32">
        <f>IF(M94="",0,(O$4*(101+(1000*LOG(M$4,10))-(1000*LOG(M94,10)))))</f>
        <v>0</v>
      </c>
      <c r="Q94" s="55">
        <f>IF(AND(Q$1&lt;&gt;$F94,P94&gt;0)=TRUE,1,"")</f>
      </c>
      <c r="R94" s="56">
        <f>IF(P94="",0,(R$4*(101+(1000*LOG(P$4,10))-(1000*LOG(P94,10)))))</f>
        <v>0</v>
      </c>
      <c r="S94" s="175"/>
      <c r="T94" s="18">
        <f>IF(AND(T$1&lt;&gt;$F94,S94&gt;0)=TRUE,1,"")</f>
      </c>
      <c r="U94" s="32">
        <f>IF(S94="",0,(U$4*(101+(1000*LOG(S$4,10))-(1000*LOG(S94,10)))))</f>
        <v>0</v>
      </c>
      <c r="W94" s="55">
        <f>IF(AND(W$1&lt;&gt;$F94,V94&gt;0)=TRUE,1,"")</f>
      </c>
      <c r="X94" s="56">
        <f>IF(V94="",0,(X$4*(101+(1000*LOG(V$4,10))-(1000*LOG(V94,10)))))</f>
        <v>0</v>
      </c>
      <c r="Z94" s="18">
        <f>IF(AND(Z$1&lt;&gt;$F94,Y94&gt;0)=TRUE,1,"")</f>
      </c>
      <c r="AA94" s="32">
        <f>IF(Y94="",0,(AA$4*(101+(1000*LOG(Y$4,10))-(1000*LOG(Y94,10)))))</f>
        <v>0</v>
      </c>
      <c r="AB94" s="126"/>
      <c r="AC94" s="55">
        <f>IF(AND(AC$1&lt;&gt;$F94,AB94&gt;0)=TRUE,1,"")</f>
      </c>
      <c r="AD94" s="56">
        <f>IF(AB94="",0,(AD$4*(101+(1000*LOG(AB$4,10))-(1000*LOG(AB94,10)))))</f>
        <v>0</v>
      </c>
      <c r="AF94" s="18">
        <f>IF(AND(AF$1&lt;&gt;$F94,AE94&gt;0)=TRUE,1,"")</f>
      </c>
      <c r="AG94" s="34">
        <f>IF(AE94="",0,(AG$4*(101+(1000*LOG(AE$4,10))-(1000*LOG(AE94,10)))))</f>
        <v>0</v>
      </c>
      <c r="AI94" s="55">
        <f>IF(AND(AI$1&lt;&gt;$F94,AH94&gt;0)=TRUE,1,"")</f>
      </c>
      <c r="AJ94" s="56">
        <f>IF(AH94="",0,(AJ$4*(101+(1000*LOG(AH$4,10))-(1000*LOG(AH94,10)))))</f>
        <v>0</v>
      </c>
      <c r="AL94" s="18">
        <f>IF(AND(AL$1&lt;&gt;$F94,AK94&gt;0)=TRUE,1,"")</f>
      </c>
      <c r="AM94" s="34">
        <f>IF(AK94="",0,(AM$4*(101+(1000*LOG(AK$4,10))-(1000*LOG(AK94,10)))))</f>
        <v>0</v>
      </c>
      <c r="AO94" s="55">
        <f>IF(AND(AO$1&lt;&gt;$F94,AN94&gt;0)=TRUE,1,"")</f>
      </c>
      <c r="AP94" s="56">
        <f>IF(AN94="",0,(AP$4*(101+(1000*LOG(AN$4,10))-(1000*LOG(AN94,10)))))</f>
        <v>0</v>
      </c>
      <c r="AQ94" s="35"/>
      <c r="AR94" s="18">
        <f>IF(AND(AR$1&lt;&gt;$F94,AQ94&gt;0)=TRUE,1,"")</f>
      </c>
      <c r="AS94" s="32">
        <f>IF(AQ94="",0,(AS$4*(101+(1000*LOG(AQ$4,10))-(1000*LOG(AQ94,10)))))</f>
        <v>0</v>
      </c>
      <c r="AU94" s="55">
        <f>IF(AND(AU$1&lt;&gt;$F94,AT94&gt;0)=TRUE,1,"")</f>
      </c>
      <c r="AV94" s="56">
        <f>IF(AT94="",0,(AV$4*(101+(1000*LOG(AT$4,10))-(1000*LOG(AT94,10)))))</f>
        <v>0</v>
      </c>
      <c r="AW94" s="35">
        <v>18</v>
      </c>
      <c r="AX94" s="18">
        <f>IF(AND(AX$1&lt;&gt;$F94,AW94&gt;0)=TRUE,1,"")</f>
        <v>1</v>
      </c>
      <c r="AY94" s="32">
        <f>IF(AW94="",0,(AY$4*(101+(1000*LOG(AW$4,10))-(1000*LOG(AW94,10)))))</f>
        <v>517.8253528324115</v>
      </c>
      <c r="BA94" s="55">
        <f>IF(AND(BA$1&lt;&gt;$F94,AZ94&gt;0)=TRUE,1,"")</f>
      </c>
      <c r="BB94" s="56">
        <f>IF(AZ94="",0,(BB$4*(101+(1000*LOG(AZ$4,10))-(1000*LOG(AZ94,10)))))</f>
        <v>0</v>
      </c>
      <c r="BC94" s="33">
        <f>L94+O94+R94+U94+X94+AA94+AD94+AG94+AJ94+AM94+AP94+AS94+AV94+AY94+BB94</f>
        <v>517.8253528324115</v>
      </c>
      <c r="BD94" s="36">
        <f>BW94</f>
        <v>517.8253528324115</v>
      </c>
      <c r="BE94" s="18" t="str">
        <f>IF(MAX(BA94,AX94,AU94,AR94,AO94,AL94,AI94,AF94,AC94,Z94,W94,T94,T94,Q94,N94,K94)&gt;0,"*","")</f>
        <v>*</v>
      </c>
      <c r="BF94" s="34">
        <f>IF(BE94="*",BD94*0.05,0)</f>
        <v>25.891267641620573</v>
      </c>
      <c r="BG94" s="37">
        <f>BD94+BF94</f>
        <v>543.716620474032</v>
      </c>
      <c r="BH94" s="30">
        <f>L94</f>
        <v>0</v>
      </c>
      <c r="BI94" s="30">
        <f>O94</f>
        <v>0</v>
      </c>
      <c r="BJ94" s="30">
        <f>R94</f>
        <v>0</v>
      </c>
      <c r="BK94" s="30">
        <f>U94</f>
        <v>0</v>
      </c>
      <c r="BL94" s="30">
        <f>X94</f>
        <v>0</v>
      </c>
      <c r="BM94" s="30">
        <f>AA94</f>
        <v>0</v>
      </c>
      <c r="BN94" s="30">
        <f>AD94</f>
        <v>0</v>
      </c>
      <c r="BO94" s="30">
        <f>AG94</f>
        <v>0</v>
      </c>
      <c r="BP94" s="30">
        <f>AJ94</f>
        <v>0</v>
      </c>
      <c r="BQ94" s="30">
        <f>AM94</f>
        <v>0</v>
      </c>
      <c r="BR94" s="30">
        <f>AP94</f>
        <v>0</v>
      </c>
      <c r="BS94" s="30">
        <f>AS94</f>
        <v>0</v>
      </c>
      <c r="BT94" s="30">
        <f>AV94</f>
        <v>0</v>
      </c>
      <c r="BU94" s="30">
        <f>AY94</f>
        <v>517.8253528324115</v>
      </c>
      <c r="BV94" s="30">
        <f>BB94</f>
        <v>0</v>
      </c>
      <c r="BW94" s="38">
        <f>(LARGE(BH94:BV94,1))+(LARGE(BH94:BV94,2))+(LARGE(BH94:BV94,3))+(LARGE(BH94:BV94,4))+(LARGE(BH94:BV94,5))</f>
        <v>517.8253528324115</v>
      </c>
    </row>
    <row r="95" spans="1:75" ht="12.75" customHeight="1">
      <c r="A95" s="28">
        <v>81</v>
      </c>
      <c r="B95" s="29" t="s">
        <v>187</v>
      </c>
      <c r="C95" s="16" t="s">
        <v>186</v>
      </c>
      <c r="D95" s="120">
        <v>2</v>
      </c>
      <c r="E95" s="177" t="s">
        <v>160</v>
      </c>
      <c r="F95" s="31">
        <v>1</v>
      </c>
      <c r="G95" s="50" t="s">
        <v>290</v>
      </c>
      <c r="H95" s="17" t="s">
        <v>565</v>
      </c>
      <c r="I95" s="341">
        <f>BG95</f>
        <v>514.342247334751</v>
      </c>
      <c r="J95" s="251"/>
      <c r="L95" s="56">
        <f>IF(J95="",0,(L$4*(101+(1000*LOG(J$4,10))-(1000*LOG(J95,10)))))</f>
        <v>0</v>
      </c>
      <c r="M95" s="175"/>
      <c r="N95" s="18">
        <f>IF(AND(N$1&lt;&gt;$F95,M95&gt;0)=TRUE,1,"")</f>
      </c>
      <c r="O95" s="32">
        <f>IF(M95="",0,(O$4*(101+(1000*LOG(M$4,10))-(1000*LOG(M95,10)))))</f>
        <v>0</v>
      </c>
      <c r="Q95" s="55">
        <f>IF(AND(Q$1&lt;&gt;$F95,P95&gt;0)=TRUE,1,"")</f>
      </c>
      <c r="R95" s="56">
        <f>IF(P95="",0,(R$4*(101+(1000*LOG(P$4,10))-(1000*LOG(P95,10)))))</f>
        <v>0</v>
      </c>
      <c r="S95" s="175"/>
      <c r="T95" s="18">
        <f>IF(AND(T$1&lt;&gt;$F95,S95&gt;0)=TRUE,1,"")</f>
      </c>
      <c r="U95" s="32">
        <f>IF(S95="",0,(U$4*(101+(1000*LOG(S$4,10))-(1000*LOG(S95,10)))))</f>
        <v>0</v>
      </c>
      <c r="W95" s="55">
        <f>IF(AND(W$1&lt;&gt;$F95,V95&gt;0)=TRUE,1,"")</f>
      </c>
      <c r="X95" s="56">
        <f>IF(V95="",0,(X$4*(101+(1000*LOG(V$4,10))-(1000*LOG(V95,10)))))</f>
        <v>0</v>
      </c>
      <c r="Y95" s="202">
        <v>27</v>
      </c>
      <c r="Z95" s="18">
        <f>IF(AND(Z$1&lt;&gt;$F95,Y95&gt;0)=TRUE,1,"")</f>
      </c>
      <c r="AA95" s="32">
        <f>IF(Y95="",0,(AA$4*(101+(1000*LOG(Y$4,10))-(1000*LOG(Y95,10)))))</f>
        <v>311.77479057227856</v>
      </c>
      <c r="AB95" s="126"/>
      <c r="AC95" s="55">
        <f>IF(AND(AC$1&lt;&gt;$F95,AB95&gt;0)=TRUE,1,"")</f>
      </c>
      <c r="AD95" s="56">
        <f>IF(AB95="",0,(AD$4*(101+(1000*LOG(AB$4,10))-(1000*LOG(AB95,10)))))</f>
        <v>0</v>
      </c>
      <c r="AF95" s="18">
        <f>IF(AND(AF$1&lt;&gt;$F95,AE95&gt;0)=TRUE,1,"")</f>
      </c>
      <c r="AG95" s="34">
        <f>IF(AE95="",0,(AG$4*(101+(1000*LOG(AE$4,10))-(1000*LOG(AE95,10)))))</f>
        <v>0</v>
      </c>
      <c r="AI95" s="55">
        <f>IF(AND(AI$1&lt;&gt;$F95,AH95&gt;0)=TRUE,1,"")</f>
      </c>
      <c r="AJ95" s="56">
        <f>IF(AH95="",0,(AJ$4*(101+(1000*LOG(AH$4,10))-(1000*LOG(AH95,10)))))</f>
        <v>0</v>
      </c>
      <c r="AK95" s="35">
        <v>53</v>
      </c>
      <c r="AL95" s="18">
        <f>IF(AND(AL$1&lt;&gt;$F95,AK95&gt;0)=TRUE,1,"")</f>
      </c>
      <c r="AM95" s="34">
        <f>IF(AK95="",0,(AM$4*(101+(1000*LOG(AK$4,10))-(1000*LOG(AK95,10)))))</f>
        <v>202.5674567624725</v>
      </c>
      <c r="AO95" s="55">
        <f>IF(AND(AO$1&lt;&gt;$F95,AN95&gt;0)=TRUE,1,"")</f>
      </c>
      <c r="AP95" s="56">
        <f>IF(AN95="",0,(AP$4*(101+(1000*LOG(AN$4,10))-(1000*LOG(AN95,10)))))</f>
        <v>0</v>
      </c>
      <c r="AQ95" s="35"/>
      <c r="AR95" s="18">
        <f>IF(AND(AR$1&lt;&gt;$F95,AQ95&gt;0)=TRUE,1,"")</f>
      </c>
      <c r="AS95" s="32">
        <f>IF(AQ95="",0,(AS$4*(101+(1000*LOG(AQ$4,10))-(1000*LOG(AQ95,10)))))</f>
        <v>0</v>
      </c>
      <c r="AU95" s="55">
        <f>IF(AND(AU$1&lt;&gt;$F95,AT95&gt;0)=TRUE,1,"")</f>
      </c>
      <c r="AV95" s="56">
        <f>IF(AT95="",0,(AV$4*(101+(1000*LOG(AT$4,10))-(1000*LOG(AT95,10)))))</f>
        <v>0</v>
      </c>
      <c r="AW95" s="35"/>
      <c r="AX95" s="18">
        <f>IF(AND(AX$1&lt;&gt;$F95,AW95&gt;0)=TRUE,1,"")</f>
      </c>
      <c r="AY95" s="32">
        <f>IF(AW95="",0,(AY$4*(101+(1000*LOG(AW$4,10))-(1000*LOG(AW95,10)))))</f>
        <v>0</v>
      </c>
      <c r="BA95" s="55">
        <f>IF(AND(BA$1&lt;&gt;$F95,AZ95&gt;0)=TRUE,1,"")</f>
      </c>
      <c r="BB95" s="56">
        <f>IF(AZ95="",0,(BB$4*(101+(1000*LOG(AZ$4,10))-(1000*LOG(AZ95,10)))))</f>
        <v>0</v>
      </c>
      <c r="BC95" s="33">
        <f>L95+O95+R95+U95+X95+AA95+AD95+AG95+AJ95+AM95+AP95+AS95+AV95+AY95+BB95</f>
        <v>514.342247334751</v>
      </c>
      <c r="BD95" s="36">
        <f>BW95</f>
        <v>514.342247334751</v>
      </c>
      <c r="BE95" s="18">
        <f>IF(MAX(BA95,AX95,AU95,AR95,AO95,AL95,AI95,AF95,AC95,Z95,W95,T95,T95,Q95,N95,K95)&gt;0,"*","")</f>
      </c>
      <c r="BF95" s="34">
        <f>IF(BE95="*",BD95*0.05,0)</f>
        <v>0</v>
      </c>
      <c r="BG95" s="37">
        <f>BD95+BF95</f>
        <v>514.342247334751</v>
      </c>
      <c r="BH95" s="30">
        <f>L95</f>
        <v>0</v>
      </c>
      <c r="BI95" s="30">
        <f>O95</f>
        <v>0</v>
      </c>
      <c r="BJ95" s="30">
        <f>R95</f>
        <v>0</v>
      </c>
      <c r="BK95" s="30">
        <f>U95</f>
        <v>0</v>
      </c>
      <c r="BL95" s="30">
        <f>X95</f>
        <v>0</v>
      </c>
      <c r="BM95" s="30">
        <f>AA95</f>
        <v>311.77479057227856</v>
      </c>
      <c r="BN95" s="30">
        <f>AD95</f>
        <v>0</v>
      </c>
      <c r="BO95" s="30">
        <f>AG95</f>
        <v>0</v>
      </c>
      <c r="BP95" s="30">
        <f>AJ95</f>
        <v>0</v>
      </c>
      <c r="BQ95" s="30">
        <f>AM95</f>
        <v>202.5674567624725</v>
      </c>
      <c r="BR95" s="30">
        <f>AP95</f>
        <v>0</v>
      </c>
      <c r="BS95" s="30">
        <f>AS95</f>
        <v>0</v>
      </c>
      <c r="BT95" s="30">
        <f>AV95</f>
        <v>0</v>
      </c>
      <c r="BU95" s="30">
        <f>AY95</f>
        <v>0</v>
      </c>
      <c r="BV95" s="30">
        <f>BB95</f>
        <v>0</v>
      </c>
      <c r="BW95" s="38">
        <f>(LARGE(BH95:BV95,1))+(LARGE(BH95:BV95,2))+(LARGE(BH95:BV95,3))+(LARGE(BH95:BV95,4))+(LARGE(BH95:BV95,5))</f>
        <v>514.342247334751</v>
      </c>
    </row>
    <row r="96" spans="1:75" ht="13.5" customHeight="1">
      <c r="A96" s="28">
        <v>82</v>
      </c>
      <c r="B96" s="29" t="s">
        <v>179</v>
      </c>
      <c r="C96" s="16" t="s">
        <v>322</v>
      </c>
      <c r="D96" s="120">
        <v>4</v>
      </c>
      <c r="E96" s="177" t="s">
        <v>36</v>
      </c>
      <c r="F96" s="31">
        <v>2</v>
      </c>
      <c r="G96" s="50" t="s">
        <v>290</v>
      </c>
      <c r="H96" s="17" t="s">
        <v>565</v>
      </c>
      <c r="I96" s="341">
        <f>BG96</f>
        <v>508.5262887480241</v>
      </c>
      <c r="J96" s="251"/>
      <c r="L96" s="56">
        <f>IF(J96="",0,(L$4*(101+(1000*LOG(J$4,10))-(1000*LOG(J96,10)))))</f>
        <v>0</v>
      </c>
      <c r="M96" s="175"/>
      <c r="N96" s="18">
        <f>IF(AND(N$1&lt;&gt;$F96,M96&gt;0)=TRUE,1,"")</f>
      </c>
      <c r="O96" s="32">
        <f>IF(M96="",0,(O$4*(101+(1000*LOG(M$4,10))-(1000*LOG(M96,10)))))</f>
        <v>0</v>
      </c>
      <c r="Q96" s="55">
        <f>IF(AND(Q$1&lt;&gt;$F96,P96&gt;0)=TRUE,1,"")</f>
      </c>
      <c r="R96" s="56">
        <f>IF(P96="",0,(R$4*(101+(1000*LOG(P$4,10))-(1000*LOG(P96,10)))))</f>
        <v>0</v>
      </c>
      <c r="S96" s="175">
        <v>30</v>
      </c>
      <c r="T96" s="18">
        <f>IF(AND(T$1&lt;&gt;$F96,S96&gt;0)=TRUE,1,"")</f>
        <v>1</v>
      </c>
      <c r="U96" s="32">
        <f>IF(S96="",0,(U$4*(101+(1000*LOG(S$4,10))-(1000*LOG(S96,10)))))</f>
        <v>101</v>
      </c>
      <c r="V96" s="168">
        <v>30</v>
      </c>
      <c r="W96" s="55">
        <f>IF(AND(W$1&lt;&gt;$F96,V96&gt;0)=TRUE,1,"")</f>
      </c>
      <c r="X96" s="56">
        <f>IF(V96="",0,(X$4*(101+(1000*LOG(V$4,10))-(1000*LOG(V96,10)))))</f>
        <v>142.39268515822482</v>
      </c>
      <c r="Z96" s="18">
        <f>IF(AND(Z$1&lt;&gt;$F96,Y96&gt;0)=TRUE,1,"")</f>
      </c>
      <c r="AA96" s="32">
        <f>IF(Y96="",0,(AA$4*(101+(1000*LOG(Y$4,10))-(1000*LOG(Y96,10)))))</f>
        <v>0</v>
      </c>
      <c r="AB96" s="126"/>
      <c r="AC96" s="55">
        <f>IF(AND(AC$1&lt;&gt;$F96,AB96&gt;0)=TRUE,1,"")</f>
      </c>
      <c r="AD96" s="56">
        <f>IF(AB96="",0,(AD$4*(101+(1000*LOG(AB$4,10))-(1000*LOG(AB96,10)))))</f>
        <v>0</v>
      </c>
      <c r="AE96" s="35">
        <v>33</v>
      </c>
      <c r="AF96" s="18">
        <f>IF(AND(AF$1&lt;&gt;$F96,AE96&gt;0)=TRUE,1,"")</f>
      </c>
      <c r="AG96" s="34">
        <f>IF(AE96="",0,(AG$4*(101+(1000*LOG(AE$4,10))-(1000*LOG(AE96,10)))))</f>
        <v>101</v>
      </c>
      <c r="AI96" s="55">
        <f>IF(AND(AI$1&lt;&gt;$F96,AH96&gt;0)=TRUE,1,"")</f>
      </c>
      <c r="AJ96" s="56">
        <f>IF(AH96="",0,(AJ$4*(101+(1000*LOG(AH$4,10))-(1000*LOG(AH96,10)))))</f>
        <v>0</v>
      </c>
      <c r="AL96" s="18">
        <f>IF(AND(AL$1&lt;&gt;$F96,AK96&gt;0)=TRUE,1,"")</f>
      </c>
      <c r="AM96" s="34">
        <f>IF(AK96="",0,(AM$4*(101+(1000*LOG(AK$4,10))-(1000*LOG(AK96,10)))))</f>
        <v>0</v>
      </c>
      <c r="AN96" s="59">
        <v>32</v>
      </c>
      <c r="AO96" s="55">
        <f>IF(AND(AO$1&lt;&gt;$F96,AN96&gt;0)=TRUE,1,"")</f>
        <v>1</v>
      </c>
      <c r="AP96" s="56">
        <f>IF(AN96="",0,(AP$4*(101+(1000*LOG(AN$4,10))-(1000*LOG(AN96,10)))))</f>
        <v>139.91806603036957</v>
      </c>
      <c r="AQ96" s="35"/>
      <c r="AR96" s="18">
        <f>IF(AND(AR$1&lt;&gt;$F96,AQ96&gt;0)=TRUE,1,"")</f>
      </c>
      <c r="AS96" s="32">
        <f>IF(AQ96="",0,(AS$4*(101+(1000*LOG(AQ$4,10))-(1000*LOG(AQ96,10)))))</f>
        <v>0</v>
      </c>
      <c r="AU96" s="55">
        <f>IF(AND(AU$1&lt;&gt;$F96,AT96&gt;0)=TRUE,1,"")</f>
      </c>
      <c r="AV96" s="56">
        <f>IF(AT96="",0,(AV$4*(101+(1000*LOG(AT$4,10))-(1000*LOG(AT96,10)))))</f>
        <v>0</v>
      </c>
      <c r="AW96" s="35"/>
      <c r="AX96" s="18">
        <f>IF(AND(AX$1&lt;&gt;$F96,AW96&gt;0)=TRUE,1,"")</f>
      </c>
      <c r="AY96" s="32">
        <f>IF(AW96="",0,(AY$4*(101+(1000*LOG(AW$4,10))-(1000*LOG(AW96,10)))))</f>
        <v>0</v>
      </c>
      <c r="BA96" s="55">
        <f>IF(AND(BA$1&lt;&gt;$F96,AZ96&gt;0)=TRUE,1,"")</f>
      </c>
      <c r="BB96" s="56">
        <f>IF(AZ96="",0,(BB$4*(101+(1000*LOG(AZ$4,10))-(1000*LOG(AZ96,10)))))</f>
        <v>0</v>
      </c>
      <c r="BC96" s="33">
        <f>L96+O96+R96+U96+X96+AA96+AD96+AG96+AJ96+AM96+AP96+AS96+AV96+AY96+BB96</f>
        <v>484.3107511885944</v>
      </c>
      <c r="BD96" s="36">
        <f>BW96</f>
        <v>484.3107511885944</v>
      </c>
      <c r="BE96" s="18" t="str">
        <f>IF(MAX(BA96,AX96,AU96,AR96,AO96,AL96,AI96,AF96,AC96,Z96,W96,T96,T96,Q96,N96,K96)&gt;0,"*","")</f>
        <v>*</v>
      </c>
      <c r="BF96" s="34">
        <f>IF(BE96="*",BD96*0.05,0)</f>
        <v>24.21553755942972</v>
      </c>
      <c r="BG96" s="37">
        <f>BD96+BF96</f>
        <v>508.5262887480241</v>
      </c>
      <c r="BH96" s="30">
        <f>L96</f>
        <v>0</v>
      </c>
      <c r="BI96" s="30">
        <f>O96</f>
        <v>0</v>
      </c>
      <c r="BJ96" s="30">
        <f>R96</f>
        <v>0</v>
      </c>
      <c r="BK96" s="30">
        <f>U96</f>
        <v>101</v>
      </c>
      <c r="BL96" s="30">
        <f>X96</f>
        <v>142.39268515822482</v>
      </c>
      <c r="BM96" s="30">
        <f>AA96</f>
        <v>0</v>
      </c>
      <c r="BN96" s="30">
        <f>AD96</f>
        <v>0</v>
      </c>
      <c r="BO96" s="30">
        <f>AG96</f>
        <v>101</v>
      </c>
      <c r="BP96" s="30">
        <f>AJ96</f>
        <v>0</v>
      </c>
      <c r="BQ96" s="30">
        <f>AM96</f>
        <v>0</v>
      </c>
      <c r="BR96" s="30">
        <f>AP96</f>
        <v>139.91806603036957</v>
      </c>
      <c r="BS96" s="30">
        <f>AS96</f>
        <v>0</v>
      </c>
      <c r="BT96" s="30">
        <f>AV96</f>
        <v>0</v>
      </c>
      <c r="BU96" s="30">
        <f>AY96</f>
        <v>0</v>
      </c>
      <c r="BV96" s="30">
        <f>BB96</f>
        <v>0</v>
      </c>
      <c r="BW96" s="38">
        <f>(LARGE(BH96:BV96,1))+(LARGE(BH96:BV96,2))+(LARGE(BH96:BV96,3))+(LARGE(BH96:BV96,4))+(LARGE(BH96:BV96,5))</f>
        <v>484.3107511885944</v>
      </c>
    </row>
    <row r="97" spans="1:75" ht="12.75" customHeight="1">
      <c r="A97" s="28">
        <v>83</v>
      </c>
      <c r="B97" s="29" t="s">
        <v>89</v>
      </c>
      <c r="C97" s="16" t="s">
        <v>136</v>
      </c>
      <c r="D97" s="120">
        <v>2</v>
      </c>
      <c r="E97" s="177" t="s">
        <v>36</v>
      </c>
      <c r="F97" s="31">
        <v>2</v>
      </c>
      <c r="G97" s="50" t="s">
        <v>290</v>
      </c>
      <c r="H97" s="17" t="s">
        <v>565</v>
      </c>
      <c r="I97" s="341">
        <f>BG97</f>
        <v>503.02999566398125</v>
      </c>
      <c r="J97" s="251"/>
      <c r="L97" s="56">
        <f>IF(J97="",0,(L$4*(101+(1000*LOG(J$4,10))-(1000*LOG(J97,10)))))</f>
        <v>0</v>
      </c>
      <c r="M97" s="175"/>
      <c r="N97" s="18">
        <f>IF(AND(N$1&lt;&gt;$F97,M97&gt;0)=TRUE,1,"")</f>
      </c>
      <c r="O97" s="32">
        <f>IF(M97="",0,(O$4*(101+(1000*LOG(M$4,10))-(1000*LOG(M97,10)))))</f>
        <v>0</v>
      </c>
      <c r="Q97" s="55">
        <f>IF(AND(Q$1&lt;&gt;$F97,P97&gt;0)=TRUE,1,"")</f>
      </c>
      <c r="R97" s="56">
        <f>IF(P97="",0,(R$4*(101+(1000*LOG(P$4,10))-(1000*LOG(P97,10)))))</f>
        <v>0</v>
      </c>
      <c r="S97" s="175"/>
      <c r="T97" s="18">
        <f>IF(AND(T$1&lt;&gt;$F97,S97&gt;0)=TRUE,1,"")</f>
      </c>
      <c r="U97" s="32">
        <f>IF(S97="",0,(U$4*(101+(1000*LOG(S$4,10))-(1000*LOG(S97,10)))))</f>
        <v>0</v>
      </c>
      <c r="V97" s="168">
        <v>17</v>
      </c>
      <c r="W97" s="55">
        <f>IF(AND(W$1&lt;&gt;$F97,V97&gt;0)=TRUE,1,"")</f>
      </c>
      <c r="X97" s="56">
        <f>IF(V97="",0,(X$4*(101+(1000*LOG(V$4,10))-(1000*LOG(V97,10)))))</f>
        <v>389.0650184996134</v>
      </c>
      <c r="Z97" s="18">
        <f>IF(AND(Z$1&lt;&gt;$F97,Y97&gt;0)=TRUE,1,"")</f>
      </c>
      <c r="AA97" s="32">
        <f>IF(Y97="",0,(AA$4*(101+(1000*LOG(Y$4,10))-(1000*LOG(Y97,10)))))</f>
        <v>0</v>
      </c>
      <c r="AB97" s="126">
        <v>33</v>
      </c>
      <c r="AC97" s="55">
        <f>IF(AND(AC$1&lt;&gt;$F97,AB97&gt;0)=TRUE,1,"")</f>
      </c>
      <c r="AD97" s="56">
        <f>IF(AB97="",0,(AD$4*(101+(1000*LOG(AB$4,10))-(1000*LOG(AB97,10)))))</f>
        <v>113.96497716436784</v>
      </c>
      <c r="AF97" s="18">
        <f>IF(AND(AF$1&lt;&gt;$F97,AE97&gt;0)=TRUE,1,"")</f>
      </c>
      <c r="AG97" s="34">
        <f>IF(AE97="",0,(AG$4*(101+(1000*LOG(AE$4,10))-(1000*LOG(AE97,10)))))</f>
        <v>0</v>
      </c>
      <c r="AI97" s="55">
        <f>IF(AND(AI$1&lt;&gt;$F97,AH97&gt;0)=TRUE,1,"")</f>
      </c>
      <c r="AJ97" s="56">
        <f>IF(AH97="",0,(AJ$4*(101+(1000*LOG(AH$4,10))-(1000*LOG(AH97,10)))))</f>
        <v>0</v>
      </c>
      <c r="AL97" s="18">
        <f>IF(AND(AL$1&lt;&gt;$F97,AK97&gt;0)=TRUE,1,"")</f>
      </c>
      <c r="AM97" s="34">
        <f>IF(AK97="",0,(AM$4*(101+(1000*LOG(AK$4,10))-(1000*LOG(AK97,10)))))</f>
        <v>0</v>
      </c>
      <c r="AO97" s="55">
        <f>IF(AND(AO$1&lt;&gt;$F97,AN97&gt;0)=TRUE,1,"")</f>
      </c>
      <c r="AP97" s="56">
        <f>IF(AN97="",0,(AP$4*(101+(1000*LOG(AN$4,10))-(1000*LOG(AN97,10)))))</f>
        <v>0</v>
      </c>
      <c r="AQ97" s="35"/>
      <c r="AR97" s="18">
        <f>IF(AND(AR$1&lt;&gt;$F97,AQ97&gt;0)=TRUE,1,"")</f>
      </c>
      <c r="AS97" s="32">
        <f>IF(AQ97="",0,(AS$4*(101+(1000*LOG(AQ$4,10))-(1000*LOG(AQ97,10)))))</f>
        <v>0</v>
      </c>
      <c r="AU97" s="55">
        <f>IF(AND(AU$1&lt;&gt;$F97,AT97&gt;0)=TRUE,1,"")</f>
      </c>
      <c r="AV97" s="56">
        <f>IF(AT97="",0,(AV$4*(101+(1000*LOG(AT$4,10))-(1000*LOG(AT97,10)))))</f>
        <v>0</v>
      </c>
      <c r="AW97" s="35"/>
      <c r="AX97" s="18">
        <f>IF(AND(AX$1&lt;&gt;$F97,AW97&gt;0)=TRUE,1,"")</f>
      </c>
      <c r="AY97" s="32">
        <f>IF(AW97="",0,(AY$4*(101+(1000*LOG(AW$4,10))-(1000*LOG(AW97,10)))))</f>
        <v>0</v>
      </c>
      <c r="BA97" s="55">
        <f>IF(AND(BA$1&lt;&gt;$F97,AZ97&gt;0)=TRUE,1,"")</f>
      </c>
      <c r="BB97" s="56">
        <f>IF(AZ97="",0,(BB$4*(101+(1000*LOG(AZ$4,10))-(1000*LOG(AZ97,10)))))</f>
        <v>0</v>
      </c>
      <c r="BC97" s="33">
        <f>L97+O97+R97+U97+X97+AA97+AD97+AG97+AJ97+AM97+AP97+AS97+AV97+AY97+BB97</f>
        <v>503.02999566398125</v>
      </c>
      <c r="BD97" s="36">
        <f>BW97</f>
        <v>503.02999566398125</v>
      </c>
      <c r="BE97" s="18">
        <f>IF(MAX(BA97,AX97,AU97,AR97,AO97,AL97,AI97,AF97,AC97,Z97,W97,T97,T97,Q97,N97,K97)&gt;0,"*","")</f>
      </c>
      <c r="BF97" s="34">
        <f>IF(BE97="*",BD97*0.05,0)</f>
        <v>0</v>
      </c>
      <c r="BG97" s="37">
        <f>BD97+BF97</f>
        <v>503.02999566398125</v>
      </c>
      <c r="BH97" s="30">
        <f>L97</f>
        <v>0</v>
      </c>
      <c r="BI97" s="30">
        <f>O97</f>
        <v>0</v>
      </c>
      <c r="BJ97" s="30">
        <f>R97</f>
        <v>0</v>
      </c>
      <c r="BK97" s="30">
        <f>U97</f>
        <v>0</v>
      </c>
      <c r="BL97" s="30">
        <f>X97</f>
        <v>389.0650184996134</v>
      </c>
      <c r="BM97" s="30">
        <f>AA97</f>
        <v>0</v>
      </c>
      <c r="BN97" s="30">
        <f>AD97</f>
        <v>113.96497716436784</v>
      </c>
      <c r="BO97" s="30">
        <f>AG97</f>
        <v>0</v>
      </c>
      <c r="BP97" s="30">
        <f>AJ97</f>
        <v>0</v>
      </c>
      <c r="BQ97" s="30">
        <f>AM97</f>
        <v>0</v>
      </c>
      <c r="BR97" s="30">
        <f>AP97</f>
        <v>0</v>
      </c>
      <c r="BS97" s="30">
        <f>AS97</f>
        <v>0</v>
      </c>
      <c r="BT97" s="30">
        <f>AV97</f>
        <v>0</v>
      </c>
      <c r="BU97" s="30">
        <f>AY97</f>
        <v>0</v>
      </c>
      <c r="BV97" s="30">
        <f>BB97</f>
        <v>0</v>
      </c>
      <c r="BW97" s="38">
        <f>(LARGE(BH97:BV97,1))+(LARGE(BH97:BV97,2))+(LARGE(BH97:BV97,3))+(LARGE(BH97:BV97,4))+(LARGE(BH97:BV97,5))</f>
        <v>503.02999566398125</v>
      </c>
    </row>
    <row r="98" spans="1:75" ht="12.75" customHeight="1">
      <c r="A98" s="28">
        <v>84</v>
      </c>
      <c r="B98" s="29" t="s">
        <v>212</v>
      </c>
      <c r="C98" s="16" t="s">
        <v>425</v>
      </c>
      <c r="D98" s="120">
        <v>1</v>
      </c>
      <c r="E98" s="177" t="s">
        <v>160</v>
      </c>
      <c r="F98" s="31">
        <v>1</v>
      </c>
      <c r="G98" s="50" t="s">
        <v>290</v>
      </c>
      <c r="H98" s="17" t="e">
        <v>#N/A</v>
      </c>
      <c r="I98" s="341">
        <f>BG98</f>
        <v>493.7101764706176</v>
      </c>
      <c r="J98" s="251"/>
      <c r="L98" s="56">
        <f>IF(J98="",0,(L$4*(101+(1000*LOG(J$4,10))-(1000*LOG(J98,10)))))</f>
        <v>0</v>
      </c>
      <c r="M98" s="175"/>
      <c r="N98" s="18">
        <f>IF(AND(N$1&lt;&gt;$F98,M98&gt;0)=TRUE,1,"")</f>
      </c>
      <c r="O98" s="32">
        <f>IF(M98="",0,(O$4*(101+(1000*LOG(M$4,10))-(1000*LOG(M98,10)))))</f>
        <v>0</v>
      </c>
      <c r="Q98" s="55">
        <f>IF(AND(Q$1&lt;&gt;$F98,P98&gt;0)=TRUE,1,"")</f>
      </c>
      <c r="R98" s="56">
        <f>IF(P98="",0,(R$4*(101+(1000*LOG(P$4,10))-(1000*LOG(P98,10)))))</f>
        <v>0</v>
      </c>
      <c r="S98" s="175"/>
      <c r="T98" s="18">
        <f>IF(AND(T$1&lt;&gt;$F98,S98&gt;0)=TRUE,1,"")</f>
      </c>
      <c r="U98" s="32">
        <f>IF(S98="",0,(U$4*(101+(1000*LOG(S$4,10))-(1000*LOG(S98,10)))))</f>
        <v>0</v>
      </c>
      <c r="W98" s="55">
        <f>IF(AND(W$1&lt;&gt;$F98,V98&gt;0)=TRUE,1,"")</f>
      </c>
      <c r="X98" s="56">
        <f>IF(V98="",0,(X$4*(101+(1000*LOG(V$4,10))-(1000*LOG(V98,10)))))</f>
        <v>0</v>
      </c>
      <c r="Z98" s="18">
        <f>IF(AND(Z$1&lt;&gt;$F98,Y98&gt;0)=TRUE,1,"")</f>
      </c>
      <c r="AA98" s="32">
        <f>IF(Y98="",0,(AA$4*(101+(1000*LOG(Y$4,10))-(1000*LOG(Y98,10)))))</f>
        <v>0</v>
      </c>
      <c r="AB98" s="126"/>
      <c r="AC98" s="55">
        <f>IF(AND(AC$1&lt;&gt;$F98,AB98&gt;0)=TRUE,1,"")</f>
      </c>
      <c r="AD98" s="56">
        <f>IF(AB98="",0,(AD$4*(101+(1000*LOG(AB$4,10))-(1000*LOG(AB98,10)))))</f>
        <v>0</v>
      </c>
      <c r="AF98" s="18">
        <f>IF(AND(AF$1&lt;&gt;$F98,AE98&gt;0)=TRUE,1,"")</f>
      </c>
      <c r="AG98" s="34">
        <f>IF(AE98="",0,(AG$4*(101+(1000*LOG(AE$4,10))-(1000*LOG(AE98,10)))))</f>
        <v>0</v>
      </c>
      <c r="AI98" s="55">
        <f>IF(AND(AI$1&lt;&gt;$F98,AH98&gt;0)=TRUE,1,"")</f>
      </c>
      <c r="AJ98" s="56">
        <f>IF(AH98="",0,(AJ$4*(101+(1000*LOG(AH$4,10))-(1000*LOG(AH98,10)))))</f>
        <v>0</v>
      </c>
      <c r="AK98" s="35">
        <v>31</v>
      </c>
      <c r="AL98" s="18">
        <f>IF(AND(AL$1&lt;&gt;$F98,AK98&gt;0)=TRUE,1,"")</f>
      </c>
      <c r="AM98" s="34">
        <f>IF(AK98="",0,(AM$4*(101+(1000*LOG(AK$4,10))-(1000*LOG(AK98,10)))))</f>
        <v>493.7101764706176</v>
      </c>
      <c r="AO98" s="55">
        <f>IF(AND(AO$1&lt;&gt;$F98,AN98&gt;0)=TRUE,1,"")</f>
      </c>
      <c r="AP98" s="56">
        <f>IF(AN98="",0,(AP$4*(101+(1000*LOG(AN$4,10))-(1000*LOG(AN98,10)))))</f>
        <v>0</v>
      </c>
      <c r="AQ98" s="35"/>
      <c r="AR98" s="18">
        <f>IF(AND(AR$1&lt;&gt;$F98,AQ98&gt;0)=TRUE,1,"")</f>
      </c>
      <c r="AS98" s="32">
        <f>IF(AQ98="",0,(AS$4*(101+(1000*LOG(AQ$4,10))-(1000*LOG(AQ98,10)))))</f>
        <v>0</v>
      </c>
      <c r="AU98" s="55">
        <f>IF(AND(AU$1&lt;&gt;$F98,AT98&gt;0)=TRUE,1,"")</f>
      </c>
      <c r="AV98" s="56">
        <f>IF(AT98="",0,(AV$4*(101+(1000*LOG(AT$4,10))-(1000*LOG(AT98,10)))))</f>
        <v>0</v>
      </c>
      <c r="AW98" s="35"/>
      <c r="AX98" s="18">
        <f>IF(AND(AX$1&lt;&gt;$F98,AW98&gt;0)=TRUE,1,"")</f>
      </c>
      <c r="AY98" s="32">
        <f>IF(AW98="",0,(AY$4*(101+(1000*LOG(AW$4,10))-(1000*LOG(AW98,10)))))</f>
        <v>0</v>
      </c>
      <c r="BA98" s="55">
        <f>IF(AND(BA$1&lt;&gt;$F98,AZ98&gt;0)=TRUE,1,"")</f>
      </c>
      <c r="BB98" s="56">
        <f>IF(AZ98="",0,(BB$4*(101+(1000*LOG(AZ$4,10))-(1000*LOG(AZ98,10)))))</f>
        <v>0</v>
      </c>
      <c r="BC98" s="33">
        <f>L98+O98+R98+U98+X98+AA98+AD98+AG98+AJ98+AM98+AP98+AS98+AV98+AY98+BB98</f>
        <v>493.7101764706176</v>
      </c>
      <c r="BD98" s="36">
        <f>BW98</f>
        <v>493.7101764706176</v>
      </c>
      <c r="BE98" s="18">
        <f>IF(MAX(BA98,AX98,AU98,AR98,AO98,AL98,AI98,AF98,AC98,Z98,W98,T98,T98,Q98,N98,K98)&gt;0,"*","")</f>
      </c>
      <c r="BF98" s="34">
        <f>IF(BE98="*",BD98*0.05,0)</f>
        <v>0</v>
      </c>
      <c r="BG98" s="37">
        <f>BD98+BF98</f>
        <v>493.7101764706176</v>
      </c>
      <c r="BH98" s="30">
        <f>L98</f>
        <v>0</v>
      </c>
      <c r="BI98" s="30">
        <f>O98</f>
        <v>0</v>
      </c>
      <c r="BJ98" s="30">
        <f>R98</f>
        <v>0</v>
      </c>
      <c r="BK98" s="30">
        <f>U98</f>
        <v>0</v>
      </c>
      <c r="BL98" s="30">
        <f>X98</f>
        <v>0</v>
      </c>
      <c r="BM98" s="30">
        <f>AA98</f>
        <v>0</v>
      </c>
      <c r="BN98" s="30">
        <f>AD98</f>
        <v>0</v>
      </c>
      <c r="BO98" s="30">
        <f>AG98</f>
        <v>0</v>
      </c>
      <c r="BP98" s="30">
        <f>AJ98</f>
        <v>0</v>
      </c>
      <c r="BQ98" s="30">
        <f>AM98</f>
        <v>493.7101764706176</v>
      </c>
      <c r="BR98" s="30">
        <f>AP98</f>
        <v>0</v>
      </c>
      <c r="BS98" s="30">
        <f>AS98</f>
        <v>0</v>
      </c>
      <c r="BT98" s="30">
        <f>AV98</f>
        <v>0</v>
      </c>
      <c r="BU98" s="30">
        <f>AY98</f>
        <v>0</v>
      </c>
      <c r="BV98" s="30">
        <f>BB98</f>
        <v>0</v>
      </c>
      <c r="BW98" s="38">
        <f>(LARGE(BH98:BV98,1))+(LARGE(BH98:BV98,2))+(LARGE(BH98:BV98,3))+(LARGE(BH98:BV98,4))+(LARGE(BH98:BV98,5))</f>
        <v>493.7101764706176</v>
      </c>
    </row>
    <row r="99" spans="1:75" ht="12.75" customHeight="1">
      <c r="A99" s="28">
        <v>85</v>
      </c>
      <c r="B99" s="29" t="s">
        <v>269</v>
      </c>
      <c r="C99" s="16" t="s">
        <v>151</v>
      </c>
      <c r="D99" s="120">
        <v>3</v>
      </c>
      <c r="E99" s="177" t="s">
        <v>46</v>
      </c>
      <c r="F99" s="31">
        <v>1</v>
      </c>
      <c r="G99" s="50" t="s">
        <v>291</v>
      </c>
      <c r="H99" s="17" t="s">
        <v>565</v>
      </c>
      <c r="I99" s="341">
        <f>BG99</f>
        <v>473.9760076025801</v>
      </c>
      <c r="J99" s="251"/>
      <c r="L99" s="56">
        <f>IF(J99="",0,(L$4*(101+(1000*LOG(J$4,10))-(1000*LOG(J99,10)))))</f>
        <v>0</v>
      </c>
      <c r="M99" s="175">
        <v>20</v>
      </c>
      <c r="N99" s="18">
        <f>IF(AND(N$1&lt;&gt;$F99,M99&gt;0)=TRUE,1,"")</f>
      </c>
      <c r="O99" s="32">
        <f>IF(M99="",0,(O$4*(101+(1000*LOG(M$4,10))-(1000*LOG(M99,10)))))</f>
        <v>101</v>
      </c>
      <c r="Q99" s="55">
        <f>IF(AND(Q$1&lt;&gt;$F99,P99&gt;0)=TRUE,1,"")</f>
      </c>
      <c r="R99" s="56">
        <f>IF(P99="",0,(R$4*(101+(1000*LOG(P$4,10))-(1000*LOG(P99,10)))))</f>
        <v>0</v>
      </c>
      <c r="S99" s="175"/>
      <c r="T99" s="18">
        <f>IF(AND(T$1&lt;&gt;$F99,S99&gt;0)=TRUE,1,"")</f>
      </c>
      <c r="U99" s="32">
        <f>IF(S99="",0,(U$4*(101+(1000*LOG(S$4,10))-(1000*LOG(S99,10)))))</f>
        <v>0</v>
      </c>
      <c r="W99" s="55">
        <f>IF(AND(W$1&lt;&gt;$F99,V99&gt;0)=TRUE,1,"")</f>
      </c>
      <c r="X99" s="56">
        <f>IF(V99="",0,(X$4*(101+(1000*LOG(V$4,10))-(1000*LOG(V99,10)))))</f>
        <v>0</v>
      </c>
      <c r="Z99" s="18">
        <f>IF(AND(Z$1&lt;&gt;$F99,Y99&gt;0)=TRUE,1,"")</f>
      </c>
      <c r="AA99" s="32">
        <f>IF(Y99="",0,(AA$4*(101+(1000*LOG(Y$4,10))-(1000*LOG(Y99,10)))))</f>
        <v>0</v>
      </c>
      <c r="AB99" s="126"/>
      <c r="AC99" s="55">
        <f>IF(AND(AC$1&lt;&gt;$F99,AB99&gt;0)=TRUE,1,"")</f>
      </c>
      <c r="AD99" s="56">
        <f>IF(AB99="",0,(AD$4*(101+(1000*LOG(AB$4,10))-(1000*LOG(AB99,10)))))</f>
        <v>0</v>
      </c>
      <c r="AF99" s="18">
        <f>IF(AND(AF$1&lt;&gt;$F99,AE99&gt;0)=TRUE,1,"")</f>
      </c>
      <c r="AG99" s="34">
        <f>IF(AE99="",0,(AG$4*(101+(1000*LOG(AE$4,10))-(1000*LOG(AE99,10)))))</f>
        <v>0</v>
      </c>
      <c r="AI99" s="55">
        <f>IF(AND(AI$1&lt;&gt;$F99,AH99&gt;0)=TRUE,1,"")</f>
      </c>
      <c r="AJ99" s="56">
        <f>IF(AH99="",0,(AJ$4*(101+(1000*LOG(AH$4,10))-(1000*LOG(AH99,10)))))</f>
        <v>0</v>
      </c>
      <c r="AK99" s="35">
        <v>55</v>
      </c>
      <c r="AL99" s="18">
        <f>IF(AND(AL$1&lt;&gt;$F99,AK99&gt;0)=TRUE,1,"")</f>
      </c>
      <c r="AM99" s="34">
        <f>IF(AK99="",0,(AM$4*(101+(1000*LOG(AK$4,10))-(1000*LOG(AK99,10)))))</f>
        <v>182.4589318956538</v>
      </c>
      <c r="AN99" s="59">
        <v>30</v>
      </c>
      <c r="AO99" s="55">
        <f>IF(AND(AO$1&lt;&gt;$F99,AN99&gt;0)=TRUE,1,"")</f>
        <v>1</v>
      </c>
      <c r="AP99" s="56">
        <f>IF(AN99="",0,(AP$4*(101+(1000*LOG(AN$4,10))-(1000*LOG(AN99,10)))))</f>
        <v>167.946789630613</v>
      </c>
      <c r="AQ99" s="35"/>
      <c r="AR99" s="18">
        <f>IF(AND(AR$1&lt;&gt;$F99,AQ99&gt;0)=TRUE,1,"")</f>
      </c>
      <c r="AS99" s="32">
        <f>IF(AQ99="",0,(AS$4*(101+(1000*LOG(AQ$4,10))-(1000*LOG(AQ99,10)))))</f>
        <v>0</v>
      </c>
      <c r="AU99" s="55">
        <f>IF(AND(AU$1&lt;&gt;$F99,AT99&gt;0)=TRUE,1,"")</f>
      </c>
      <c r="AV99" s="56">
        <f>IF(AT99="",0,(AV$4*(101+(1000*LOG(AT$4,10))-(1000*LOG(AT99,10)))))</f>
        <v>0</v>
      </c>
      <c r="AW99" s="35"/>
      <c r="AX99" s="18">
        <f>IF(AND(AX$1&lt;&gt;$F99,AW99&gt;0)=TRUE,1,"")</f>
      </c>
      <c r="AY99" s="32">
        <f>IF(AW99="",0,(AY$4*(101+(1000*LOG(AW$4,10))-(1000*LOG(AW99,10)))))</f>
        <v>0</v>
      </c>
      <c r="BA99" s="55">
        <f>IF(AND(BA$1&lt;&gt;$F99,AZ99&gt;0)=TRUE,1,"")</f>
      </c>
      <c r="BB99" s="56">
        <f>IF(AZ99="",0,(BB$4*(101+(1000*LOG(AZ$4,10))-(1000*LOG(AZ99,10)))))</f>
        <v>0</v>
      </c>
      <c r="BC99" s="33">
        <f>L99+O99+R99+U99+X99+AA99+AD99+AG99+AJ99+AM99+AP99+AS99+AV99+AY99+BB99</f>
        <v>451.4057215262668</v>
      </c>
      <c r="BD99" s="36">
        <f>BW99</f>
        <v>451.4057215262668</v>
      </c>
      <c r="BE99" s="18" t="str">
        <f>IF(MAX(BA99,AX99,AU99,AR99,AO99,AL99,AI99,AF99,AC99,Z99,W99,T99,T99,Q99,N99,K99)&gt;0,"*","")</f>
        <v>*</v>
      </c>
      <c r="BF99" s="34">
        <f>IF(BE99="*",BD99*0.05,0)</f>
        <v>22.57028607631334</v>
      </c>
      <c r="BG99" s="37">
        <f>BD99+BF99</f>
        <v>473.9760076025801</v>
      </c>
      <c r="BH99" s="30">
        <f>L99</f>
        <v>0</v>
      </c>
      <c r="BI99" s="30">
        <f>O99</f>
        <v>101</v>
      </c>
      <c r="BJ99" s="30">
        <f>R99</f>
        <v>0</v>
      </c>
      <c r="BK99" s="30">
        <f>U99</f>
        <v>0</v>
      </c>
      <c r="BL99" s="30">
        <f>X99</f>
        <v>0</v>
      </c>
      <c r="BM99" s="30">
        <f>AA99</f>
        <v>0</v>
      </c>
      <c r="BN99" s="30">
        <f>AD99</f>
        <v>0</v>
      </c>
      <c r="BO99" s="30">
        <f>AG99</f>
        <v>0</v>
      </c>
      <c r="BP99" s="30">
        <f>AJ99</f>
        <v>0</v>
      </c>
      <c r="BQ99" s="30">
        <f>AM99</f>
        <v>182.4589318956538</v>
      </c>
      <c r="BR99" s="30">
        <f>AP99</f>
        <v>167.946789630613</v>
      </c>
      <c r="BS99" s="30">
        <f>AS99</f>
        <v>0</v>
      </c>
      <c r="BT99" s="30">
        <f>AV99</f>
        <v>0</v>
      </c>
      <c r="BU99" s="30">
        <f>AY99</f>
        <v>0</v>
      </c>
      <c r="BV99" s="30">
        <f>BB99</f>
        <v>0</v>
      </c>
      <c r="BW99" s="38">
        <f>(LARGE(BH99:BV99,1))+(LARGE(BH99:BV99,2))+(LARGE(BH99:BV99,3))+(LARGE(BH99:BV99,4))+(LARGE(BH99:BV99,5))</f>
        <v>451.4057215262668</v>
      </c>
    </row>
    <row r="100" spans="1:75" ht="12.75" customHeight="1">
      <c r="A100" s="28">
        <v>86</v>
      </c>
      <c r="B100" s="29" t="s">
        <v>62</v>
      </c>
      <c r="C100" s="16" t="s">
        <v>24</v>
      </c>
      <c r="D100" s="120">
        <v>1</v>
      </c>
      <c r="E100" s="177" t="s">
        <v>48</v>
      </c>
      <c r="F100" s="31">
        <v>1</v>
      </c>
      <c r="G100" s="50" t="s">
        <v>290</v>
      </c>
      <c r="H100" s="17" t="s">
        <v>565</v>
      </c>
      <c r="I100" s="341">
        <f>BG100</f>
        <v>472.0678622717362</v>
      </c>
      <c r="J100" s="251"/>
      <c r="L100" s="56">
        <f>IF(J100="",0,(L$4*(101+(1000*LOG(J$4,10))-(1000*LOG(J100,10)))))</f>
        <v>0</v>
      </c>
      <c r="M100" s="175"/>
      <c r="N100" s="18">
        <f>IF(AND(N$1&lt;&gt;$F100,M100&gt;0)=TRUE,1,"")</f>
      </c>
      <c r="O100" s="32">
        <f>IF(M100="",0,(O$4*(101+(1000*LOG(M$4,10))-(1000*LOG(M100,10)))))</f>
        <v>0</v>
      </c>
      <c r="Q100" s="55">
        <f>IF(AND(Q$1&lt;&gt;$F100,P100&gt;0)=TRUE,1,"")</f>
      </c>
      <c r="R100" s="56">
        <f>IF(P100="",0,(R$4*(101+(1000*LOG(P$4,10))-(1000*LOG(P100,10)))))</f>
        <v>0</v>
      </c>
      <c r="S100" s="175"/>
      <c r="T100" s="18">
        <f>IF(AND(T$1&lt;&gt;$F100,S100&gt;0)=TRUE,1,"")</f>
      </c>
      <c r="U100" s="32">
        <f>IF(S100="",0,(U$4*(101+(1000*LOG(S$4,10))-(1000*LOG(S100,10)))))</f>
        <v>0</v>
      </c>
      <c r="W100" s="55">
        <f>IF(AND(W$1&lt;&gt;$F100,V100&gt;0)=TRUE,1,"")</f>
      </c>
      <c r="X100" s="56">
        <f>IF(V100="",0,(X$4*(101+(1000*LOG(V$4,10))-(1000*LOG(V100,10)))))</f>
        <v>0</v>
      </c>
      <c r="Z100" s="18">
        <f>IF(AND(Z$1&lt;&gt;$F100,Y100&gt;0)=TRUE,1,"")</f>
      </c>
      <c r="AA100" s="32">
        <f>IF(Y100="",0,(AA$4*(101+(1000*LOG(Y$4,10))-(1000*LOG(Y100,10)))))</f>
        <v>0</v>
      </c>
      <c r="AB100" s="126"/>
      <c r="AC100" s="55">
        <f>IF(AND(AC$1&lt;&gt;$F100,AB100&gt;0)=TRUE,1,"")</f>
      </c>
      <c r="AD100" s="56">
        <f>IF(AB100="",0,(AD$4*(101+(1000*LOG(AB$4,10))-(1000*LOG(AB100,10)))))</f>
        <v>0</v>
      </c>
      <c r="AF100" s="18">
        <f>IF(AND(AF$1&lt;&gt;$F100,AE100&gt;0)=TRUE,1,"")</f>
      </c>
      <c r="AG100" s="34">
        <f>IF(AE100="",0,(AG$4*(101+(1000*LOG(AE$4,10))-(1000*LOG(AE100,10)))))</f>
        <v>0</v>
      </c>
      <c r="AI100" s="55">
        <f>IF(AND(AI$1&lt;&gt;$F100,AH100&gt;0)=TRUE,1,"")</f>
      </c>
      <c r="AJ100" s="56">
        <f>IF(AH100="",0,(AJ$4*(101+(1000*LOG(AH$4,10))-(1000*LOG(AH100,10)))))</f>
        <v>0</v>
      </c>
      <c r="AL100" s="18">
        <f>IF(AND(AL$1&lt;&gt;$F100,AK100&gt;0)=TRUE,1,"")</f>
      </c>
      <c r="AM100" s="34">
        <f>IF(AK100="",0,(AM$4*(101+(1000*LOG(AK$4,10))-(1000*LOG(AK100,10)))))</f>
        <v>0</v>
      </c>
      <c r="AO100" s="55">
        <f>IF(AND(AO$1&lt;&gt;$F100,AN100&gt;0)=TRUE,1,"")</f>
      </c>
      <c r="AP100" s="56">
        <f>IF(AN100="",0,(AP$4*(101+(1000*LOG(AN$4,10))-(1000*LOG(AN100,10)))))</f>
        <v>0</v>
      </c>
      <c r="AQ100" s="35"/>
      <c r="AR100" s="18">
        <f>IF(AND(AR$1&lt;&gt;$F100,AQ100&gt;0)=TRUE,1,"")</f>
      </c>
      <c r="AS100" s="32">
        <f>IF(AQ100="",0,(AS$4*(101+(1000*LOG(AQ$4,10))-(1000*LOG(AQ100,10)))))</f>
        <v>0</v>
      </c>
      <c r="AU100" s="55">
        <f>IF(AND(AU$1&lt;&gt;$F100,AT100&gt;0)=TRUE,1,"")</f>
      </c>
      <c r="AV100" s="56">
        <f>IF(AT100="",0,(AV$4*(101+(1000*LOG(AT$4,10))-(1000*LOG(AT100,10)))))</f>
        <v>0</v>
      </c>
      <c r="AW100" s="35">
        <v>20</v>
      </c>
      <c r="AX100" s="18">
        <f>IF(AND(AX$1&lt;&gt;$F100,AW100&gt;0)=TRUE,1,"")</f>
      </c>
      <c r="AY100" s="32">
        <f>IF(AW100="",0,(AY$4*(101+(1000*LOG(AW$4,10))-(1000*LOG(AW100,10)))))</f>
        <v>472.0678622717362</v>
      </c>
      <c r="BA100" s="55">
        <f>IF(AND(BA$1&lt;&gt;$F100,AZ100&gt;0)=TRUE,1,"")</f>
      </c>
      <c r="BB100" s="56">
        <f>IF(AZ100="",0,(BB$4*(101+(1000*LOG(AZ$4,10))-(1000*LOG(AZ100,10)))))</f>
        <v>0</v>
      </c>
      <c r="BC100" s="33">
        <f>L100+O100+R100+U100+X100+AA100+AD100+AG100+AJ100+AM100+AP100+AS100+AV100+AY100+BB100</f>
        <v>472.0678622717362</v>
      </c>
      <c r="BD100" s="36">
        <f>BW100</f>
        <v>472.0678622717362</v>
      </c>
      <c r="BE100" s="18">
        <f>IF(MAX(BA100,AX100,AU100,AR100,AO100,AL100,AI100,AF100,AC100,Z100,W100,T100,T100,Q100,N100,K100)&gt;0,"*","")</f>
      </c>
      <c r="BF100" s="34">
        <f>IF(BE100="*",BD100*0.05,0)</f>
        <v>0</v>
      </c>
      <c r="BG100" s="37">
        <f>BD100+BF100</f>
        <v>472.0678622717362</v>
      </c>
      <c r="BH100" s="30">
        <f>L100</f>
        <v>0</v>
      </c>
      <c r="BI100" s="30">
        <f>O100</f>
        <v>0</v>
      </c>
      <c r="BJ100" s="30">
        <f>R100</f>
        <v>0</v>
      </c>
      <c r="BK100" s="30">
        <f>U100</f>
        <v>0</v>
      </c>
      <c r="BL100" s="30">
        <f>X100</f>
        <v>0</v>
      </c>
      <c r="BM100" s="30">
        <f>AA100</f>
        <v>0</v>
      </c>
      <c r="BN100" s="30">
        <f>AD100</f>
        <v>0</v>
      </c>
      <c r="BO100" s="30">
        <f>AG100</f>
        <v>0</v>
      </c>
      <c r="BP100" s="30">
        <f>AJ100</f>
        <v>0</v>
      </c>
      <c r="BQ100" s="30">
        <f>AM100</f>
        <v>0</v>
      </c>
      <c r="BR100" s="30">
        <f>AP100</f>
        <v>0</v>
      </c>
      <c r="BS100" s="30">
        <f>AS100</f>
        <v>0</v>
      </c>
      <c r="BT100" s="30">
        <f>AV100</f>
        <v>0</v>
      </c>
      <c r="BU100" s="30">
        <f>AY100</f>
        <v>472.0678622717362</v>
      </c>
      <c r="BV100" s="30">
        <f>BB100</f>
        <v>0</v>
      </c>
      <c r="BW100" s="38">
        <f>(LARGE(BH100:BV100,1))+(LARGE(BH100:BV100,2))+(LARGE(BH100:BV100,3))+(LARGE(BH100:BV100,4))+(LARGE(BH100:BV100,5))</f>
        <v>472.0678622717362</v>
      </c>
    </row>
    <row r="101" spans="1:75" ht="12.75" customHeight="1">
      <c r="A101" s="28">
        <v>87</v>
      </c>
      <c r="B101" s="29" t="s">
        <v>150</v>
      </c>
      <c r="C101" s="16" t="s">
        <v>149</v>
      </c>
      <c r="D101" s="120">
        <v>2</v>
      </c>
      <c r="E101" s="177" t="s">
        <v>48</v>
      </c>
      <c r="F101" s="31">
        <v>1</v>
      </c>
      <c r="G101" s="50" t="s">
        <v>290</v>
      </c>
      <c r="H101" s="17" t="s">
        <v>565</v>
      </c>
      <c r="I101" s="341">
        <f>BG101</f>
        <v>448.73602492645693</v>
      </c>
      <c r="J101" s="251"/>
      <c r="L101" s="56">
        <f>IF(J101="",0,(L$4*(101+(1000*LOG(J$4,10))-(1000*LOG(J101,10)))))</f>
        <v>0</v>
      </c>
      <c r="M101" s="175"/>
      <c r="N101" s="18">
        <f>IF(AND(N$1&lt;&gt;$F101,M101&gt;0)=TRUE,1,"")</f>
      </c>
      <c r="O101" s="32">
        <f>IF(M101="",0,(O$4*(101+(1000*LOG(M$4,10))-(1000*LOG(M101,10)))))</f>
        <v>0</v>
      </c>
      <c r="Q101" s="55">
        <f>IF(AND(Q$1&lt;&gt;$F101,P101&gt;0)=TRUE,1,"")</f>
      </c>
      <c r="R101" s="56">
        <f>IF(P101="",0,(R$4*(101+(1000*LOG(P$4,10))-(1000*LOG(P101,10)))))</f>
        <v>0</v>
      </c>
      <c r="S101" s="175"/>
      <c r="T101" s="18">
        <f>IF(AND(T$1&lt;&gt;$F101,S101&gt;0)=TRUE,1,"")</f>
      </c>
      <c r="U101" s="32">
        <f>IF(S101="",0,(U$4*(101+(1000*LOG(S$4,10))-(1000*LOG(S101,10)))))</f>
        <v>0</v>
      </c>
      <c r="W101" s="55">
        <f>IF(AND(W$1&lt;&gt;$F101,V101&gt;0)=TRUE,1,"")</f>
      </c>
      <c r="X101" s="56">
        <f>IF(V101="",0,(X$4*(101+(1000*LOG(V$4,10))-(1000*LOG(V101,10)))))</f>
        <v>0</v>
      </c>
      <c r="Z101" s="18">
        <f>IF(AND(Z$1&lt;&gt;$F101,Y101&gt;0)=TRUE,1,"")</f>
      </c>
      <c r="AA101" s="32">
        <f>IF(Y101="",0,(AA$4*(101+(1000*LOG(Y$4,10))-(1000*LOG(Y101,10)))))</f>
        <v>0</v>
      </c>
      <c r="AB101" s="126"/>
      <c r="AC101" s="55">
        <f>IF(AND(AC$1&lt;&gt;$F101,AB101&gt;0)=TRUE,1,"")</f>
      </c>
      <c r="AD101" s="56">
        <f>IF(AB101="",0,(AD$4*(101+(1000*LOG(AB$4,10))-(1000*LOG(AB101,10)))))</f>
        <v>0</v>
      </c>
      <c r="AF101" s="18">
        <f>IF(AND(AF$1&lt;&gt;$F101,AE101&gt;0)=TRUE,1,"")</f>
      </c>
      <c r="AG101" s="34">
        <f>IF(AE101="",0,(AG$4*(101+(1000*LOG(AE$4,10))-(1000*LOG(AE101,10)))))</f>
        <v>0</v>
      </c>
      <c r="AI101" s="55">
        <f>IF(AND(AI$1&lt;&gt;$F101,AH101&gt;0)=TRUE,1,"")</f>
      </c>
      <c r="AJ101" s="56">
        <f>IF(AH101="",0,(AJ$4*(101+(1000*LOG(AH$4,10))-(1000*LOG(AH101,10)))))</f>
        <v>0</v>
      </c>
      <c r="AK101" s="35">
        <v>42</v>
      </c>
      <c r="AL101" s="18">
        <f>IF(AND(AL$1&lt;&gt;$F101,AK101&gt;0)=TRUE,1,"")</f>
      </c>
      <c r="AM101" s="34">
        <f>IF(AK101="",0,(AM$4*(101+(1000*LOG(AK$4,10))-(1000*LOG(AK101,10)))))</f>
        <v>328.8506807660832</v>
      </c>
      <c r="AO101" s="55">
        <f>IF(AND(AO$1&lt;&gt;$F101,AN101&gt;0)=TRUE,1,"")</f>
      </c>
      <c r="AP101" s="56">
        <f>IF(AN101="",0,(AP$4*(101+(1000*LOG(AN$4,10))-(1000*LOG(AN101,10)))))</f>
        <v>0</v>
      </c>
      <c r="AQ101" s="35"/>
      <c r="AR101" s="18">
        <f>IF(AND(AR$1&lt;&gt;$F101,AQ101&gt;0)=TRUE,1,"")</f>
      </c>
      <c r="AS101" s="32">
        <f>IF(AQ101="",0,(AS$4*(101+(1000*LOG(AQ$4,10))-(1000*LOG(AQ101,10)))))</f>
        <v>0</v>
      </c>
      <c r="AU101" s="55">
        <f>IF(AND(AU$1&lt;&gt;$F101,AT101&gt;0)=TRUE,1,"")</f>
      </c>
      <c r="AV101" s="56">
        <f>IF(AT101="",0,(AV$4*(101+(1000*LOG(AT$4,10))-(1000*LOG(AT101,10)))))</f>
        <v>0</v>
      </c>
      <c r="AW101" s="35">
        <v>45</v>
      </c>
      <c r="AX101" s="18">
        <f>IF(AND(AX$1&lt;&gt;$F101,AW101&gt;0)=TRUE,1,"")</f>
      </c>
      <c r="AY101" s="32">
        <f>IF(AW101="",0,(AY$4*(101+(1000*LOG(AW$4,10))-(1000*LOG(AW101,10)))))</f>
        <v>119.88534416037373</v>
      </c>
      <c r="BA101" s="55">
        <f>IF(AND(BA$1&lt;&gt;$F101,AZ101&gt;0)=TRUE,1,"")</f>
      </c>
      <c r="BB101" s="56">
        <f>IF(AZ101="",0,(BB$4*(101+(1000*LOG(AZ$4,10))-(1000*LOG(AZ101,10)))))</f>
        <v>0</v>
      </c>
      <c r="BC101" s="33">
        <f>L101+O101+R101+U101+X101+AA101+AD101+AG101+AJ101+AM101+AP101+AS101+AV101+AY101+BB101</f>
        <v>448.73602492645693</v>
      </c>
      <c r="BD101" s="36">
        <f>BW101</f>
        <v>448.73602492645693</v>
      </c>
      <c r="BE101" s="18">
        <f>IF(MAX(BA101,AX101,AU101,AR101,AO101,AL101,AI101,AF101,AC101,Z101,W101,T101,T101,Q101,N101,K101)&gt;0,"*","")</f>
      </c>
      <c r="BF101" s="34">
        <f>IF(BE101="*",BD101*0.05,0)</f>
        <v>0</v>
      </c>
      <c r="BG101" s="37">
        <f>BD101+BF101</f>
        <v>448.73602492645693</v>
      </c>
      <c r="BH101" s="30">
        <f>L101</f>
        <v>0</v>
      </c>
      <c r="BI101" s="30">
        <f>O101</f>
        <v>0</v>
      </c>
      <c r="BJ101" s="30">
        <f>R101</f>
        <v>0</v>
      </c>
      <c r="BK101" s="30">
        <f>U101</f>
        <v>0</v>
      </c>
      <c r="BL101" s="30">
        <f>X101</f>
        <v>0</v>
      </c>
      <c r="BM101" s="30">
        <f>AA101</f>
        <v>0</v>
      </c>
      <c r="BN101" s="30">
        <f>AD101</f>
        <v>0</v>
      </c>
      <c r="BO101" s="30">
        <f>AG101</f>
        <v>0</v>
      </c>
      <c r="BP101" s="30">
        <f>AJ101</f>
        <v>0</v>
      </c>
      <c r="BQ101" s="30">
        <f>AM101</f>
        <v>328.8506807660832</v>
      </c>
      <c r="BR101" s="30">
        <f>AP101</f>
        <v>0</v>
      </c>
      <c r="BS101" s="30">
        <f>AS101</f>
        <v>0</v>
      </c>
      <c r="BT101" s="30">
        <f>AV101</f>
        <v>0</v>
      </c>
      <c r="BU101" s="30">
        <f>AY101</f>
        <v>119.88534416037373</v>
      </c>
      <c r="BV101" s="30">
        <f>BB101</f>
        <v>0</v>
      </c>
      <c r="BW101" s="38">
        <f>(LARGE(BH101:BV101,1))+(LARGE(BH101:BV101,2))+(LARGE(BH101:BV101,3))+(LARGE(BH101:BV101,4))+(LARGE(BH101:BV101,5))</f>
        <v>448.73602492645693</v>
      </c>
    </row>
    <row r="102" spans="1:177" s="4" customFormat="1" ht="12.75" customHeight="1">
      <c r="A102" s="28">
        <v>88</v>
      </c>
      <c r="B102" s="29" t="s">
        <v>118</v>
      </c>
      <c r="C102" s="16" t="s">
        <v>119</v>
      </c>
      <c r="D102" s="120">
        <v>2</v>
      </c>
      <c r="E102" s="177" t="s">
        <v>48</v>
      </c>
      <c r="F102" s="31">
        <v>1</v>
      </c>
      <c r="G102" s="50" t="s">
        <v>290</v>
      </c>
      <c r="H102" s="17" t="s">
        <v>565</v>
      </c>
      <c r="I102" s="341">
        <f>BG102</f>
        <v>441.93792780540167</v>
      </c>
      <c r="J102" s="251"/>
      <c r="K102" s="55"/>
      <c r="L102" s="56">
        <f>IF(J102="",0,(L$4*(101+(1000*LOG(J$4,10))-(1000*LOG(J102,10)))))</f>
        <v>0</v>
      </c>
      <c r="M102" s="175"/>
      <c r="N102" s="18">
        <f>IF(AND(N$1&lt;&gt;$F102,M102&gt;0)=TRUE,1,"")</f>
      </c>
      <c r="O102" s="32">
        <f>IF(M102="",0,(O$4*(101+(1000*LOG(M$4,10))-(1000*LOG(M102,10)))))</f>
        <v>0</v>
      </c>
      <c r="P102" s="168"/>
      <c r="Q102" s="55">
        <f>IF(AND(Q$1&lt;&gt;$F102,P102&gt;0)=TRUE,1,"")</f>
      </c>
      <c r="R102" s="56">
        <f>IF(P102="",0,(R$4*(101+(1000*LOG(P$4,10))-(1000*LOG(P102,10)))))</f>
        <v>0</v>
      </c>
      <c r="S102" s="175"/>
      <c r="T102" s="18">
        <f>IF(AND(T$1&lt;&gt;$F102,S102&gt;0)=TRUE,1,"")</f>
      </c>
      <c r="U102" s="32">
        <f>IF(S102="",0,(U$4*(101+(1000*LOG(S$4,10))-(1000*LOG(S102,10)))))</f>
        <v>0</v>
      </c>
      <c r="V102" s="168"/>
      <c r="W102" s="55">
        <f>IF(AND(W$1&lt;&gt;$F102,V102&gt;0)=TRUE,1,"")</f>
      </c>
      <c r="X102" s="56">
        <f>IF(V102="",0,(X$4*(101+(1000*LOG(V$4,10))-(1000*LOG(V102,10)))))</f>
        <v>0</v>
      </c>
      <c r="Y102" s="202"/>
      <c r="Z102" s="18">
        <f>IF(AND(Z$1&lt;&gt;$F102,Y102&gt;0)=TRUE,1,"")</f>
      </c>
      <c r="AA102" s="32">
        <f>IF(Y102="",0,(AA$4*(101+(1000*LOG(Y$4,10))-(1000*LOG(Y102,10)))))</f>
        <v>0</v>
      </c>
      <c r="AB102" s="126"/>
      <c r="AC102" s="55">
        <f>IF(AND(AC$1&lt;&gt;$F102,AB102&gt;0)=TRUE,1,"")</f>
      </c>
      <c r="AD102" s="56">
        <f>IF(AB102="",0,(AD$4*(101+(1000*LOG(AB$4,10))-(1000*LOG(AB102,10)))))</f>
        <v>0</v>
      </c>
      <c r="AE102" s="35"/>
      <c r="AF102" s="18">
        <f>IF(AND(AF$1&lt;&gt;$F102,AE102&gt;0)=TRUE,1,"")</f>
      </c>
      <c r="AG102" s="34">
        <f>IF(AE102="",0,(AG$4*(101+(1000*LOG(AE$4,10))-(1000*LOG(AE102,10)))))</f>
        <v>0</v>
      </c>
      <c r="AH102" s="59"/>
      <c r="AI102" s="55">
        <f>IF(AND(AI$1&lt;&gt;$F102,AH102&gt;0)=TRUE,1,"")</f>
      </c>
      <c r="AJ102" s="56">
        <f>IF(AH102="",0,(AJ$4*(101+(1000*LOG(AH$4,10))-(1000*LOG(AH102,10)))))</f>
        <v>0</v>
      </c>
      <c r="AK102" s="35">
        <v>52</v>
      </c>
      <c r="AL102" s="18">
        <f>IF(AND(AL$1&lt;&gt;$F102,AK102&gt;0)=TRUE,1,"")</f>
      </c>
      <c r="AM102" s="34">
        <f>IF(AK102="",0,(AM$4*(101+(1000*LOG(AK$4,10))-(1000*LOG(AK102,10)))))</f>
        <v>212.90811421995983</v>
      </c>
      <c r="AN102" s="59"/>
      <c r="AO102" s="55">
        <f>IF(AND(AO$1&lt;&gt;$F102,AN102&gt;0)=TRUE,1,"")</f>
      </c>
      <c r="AP102" s="56">
        <f>IF(AN102="",0,(AP$4*(101+(1000*LOG(AN$4,10))-(1000*LOG(AN102,10)))))</f>
        <v>0</v>
      </c>
      <c r="AQ102" s="35"/>
      <c r="AR102" s="18">
        <f>IF(AND(AR$1&lt;&gt;$F102,AQ102&gt;0)=TRUE,1,"")</f>
      </c>
      <c r="AS102" s="32">
        <f>IF(AQ102="",0,(AS$4*(101+(1000*LOG(AQ$4,10))-(1000*LOG(AQ102,10)))))</f>
        <v>0</v>
      </c>
      <c r="AT102" s="59"/>
      <c r="AU102" s="55">
        <f>IF(AND(AU$1&lt;&gt;$F102,AT102&gt;0)=TRUE,1,"")</f>
      </c>
      <c r="AV102" s="56">
        <f>IF(AT102="",0,(AV$4*(101+(1000*LOG(AT$4,10))-(1000*LOG(AT102,10)))))</f>
        <v>0</v>
      </c>
      <c r="AW102" s="35">
        <v>35</v>
      </c>
      <c r="AX102" s="18">
        <f>IF(AND(AX$1&lt;&gt;$F102,AW102&gt;0)=TRUE,1,"")</f>
      </c>
      <c r="AY102" s="32">
        <f>IF(AW102="",0,(AY$4*(101+(1000*LOG(AW$4,10))-(1000*LOG(AW102,10)))))</f>
        <v>229.02981358544184</v>
      </c>
      <c r="AZ102" s="57"/>
      <c r="BA102" s="55">
        <f>IF(AND(BA$1&lt;&gt;$F102,AZ102&gt;0)=TRUE,1,"")</f>
      </c>
      <c r="BB102" s="56">
        <f>IF(AZ102="",0,(BB$4*(101+(1000*LOG(AZ$4,10))-(1000*LOG(AZ102,10)))))</f>
        <v>0</v>
      </c>
      <c r="BC102" s="33">
        <f>L102+O102+R102+U102+X102+AA102+AD102+AG102+AJ102+AM102+AP102+AS102+AV102+AY102+BB102</f>
        <v>441.93792780540167</v>
      </c>
      <c r="BD102" s="36">
        <f>BW102</f>
        <v>441.93792780540167</v>
      </c>
      <c r="BE102" s="18">
        <f>IF(MAX(BA102,AX102,AU102,AR102,AO102,AL102,AI102,AF102,AC102,Z102,W102,T102,T102,Q102,N102,K102)&gt;0,"*","")</f>
      </c>
      <c r="BF102" s="34">
        <f>IF(BE102="*",BD102*0.05,0)</f>
        <v>0</v>
      </c>
      <c r="BG102" s="37">
        <f>BD102+BF102</f>
        <v>441.93792780540167</v>
      </c>
      <c r="BH102" s="30">
        <f>L102</f>
        <v>0</v>
      </c>
      <c r="BI102" s="30">
        <f>O102</f>
        <v>0</v>
      </c>
      <c r="BJ102" s="30">
        <f>R102</f>
        <v>0</v>
      </c>
      <c r="BK102" s="30">
        <f>U102</f>
        <v>0</v>
      </c>
      <c r="BL102" s="30">
        <f>X102</f>
        <v>0</v>
      </c>
      <c r="BM102" s="30">
        <f>AA102</f>
        <v>0</v>
      </c>
      <c r="BN102" s="30">
        <f>AD102</f>
        <v>0</v>
      </c>
      <c r="BO102" s="30">
        <f>AG102</f>
        <v>0</v>
      </c>
      <c r="BP102" s="30">
        <f>AJ102</f>
        <v>0</v>
      </c>
      <c r="BQ102" s="30">
        <f>AM102</f>
        <v>212.90811421995983</v>
      </c>
      <c r="BR102" s="30">
        <f>AP102</f>
        <v>0</v>
      </c>
      <c r="BS102" s="30">
        <f>AS102</f>
        <v>0</v>
      </c>
      <c r="BT102" s="30">
        <f>AV102</f>
        <v>0</v>
      </c>
      <c r="BU102" s="30">
        <f>AY102</f>
        <v>229.02981358544184</v>
      </c>
      <c r="BV102" s="30">
        <f>BB102</f>
        <v>0</v>
      </c>
      <c r="BW102" s="38">
        <f>(LARGE(BH102:BV102,1))+(LARGE(BH102:BV102,2))+(LARGE(BH102:BV102,3))+(LARGE(BH102:BV102,4))+(LARGE(BH102:BV102,5))</f>
        <v>441.93792780540167</v>
      </c>
      <c r="BX102" s="42"/>
      <c r="BY102" s="35"/>
      <c r="BZ102" s="35"/>
      <c r="CA102" s="35"/>
      <c r="CB102" s="35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</row>
    <row r="103" spans="1:177" s="4" customFormat="1" ht="12.75" customHeight="1">
      <c r="A103" s="28">
        <v>89</v>
      </c>
      <c r="B103" s="29" t="s">
        <v>220</v>
      </c>
      <c r="C103" s="16" t="s">
        <v>155</v>
      </c>
      <c r="D103" s="120">
        <v>2</v>
      </c>
      <c r="E103" s="177" t="s">
        <v>35</v>
      </c>
      <c r="F103" s="31">
        <v>2</v>
      </c>
      <c r="G103" s="50" t="s">
        <v>289</v>
      </c>
      <c r="H103" s="17"/>
      <c r="I103" s="341">
        <f>BG103</f>
        <v>411.61429319934496</v>
      </c>
      <c r="J103" s="251"/>
      <c r="K103" s="55"/>
      <c r="L103" s="56">
        <f>IF(J103="",0,(L$4*(101+(1000*LOG(J$4,10))-(1000*LOG(J103,10)))))</f>
        <v>0</v>
      </c>
      <c r="M103" s="175"/>
      <c r="N103" s="18"/>
      <c r="O103" s="32">
        <f>IF(M103="",0,(O$4*(101+(1000*LOG(M$4,10))-(1000*LOG(M103,10)))))</f>
        <v>0</v>
      </c>
      <c r="P103" s="168">
        <v>18</v>
      </c>
      <c r="Q103" s="55">
        <f>IF(AND(Q$1&lt;&gt;$F103,P103&gt;0)=TRUE,1,"")</f>
      </c>
      <c r="R103" s="56">
        <f>IF(P103="",0,(R$4*(101+(1000*LOG(P$4,10))-(1000*LOG(P103,10)))))</f>
        <v>167.94678963061324</v>
      </c>
      <c r="S103" s="175"/>
      <c r="T103" s="18">
        <f>IF(AND(T$1&lt;&gt;$F103,S103&gt;0)=TRUE,1,"")</f>
      </c>
      <c r="U103" s="32">
        <f>IF(S103="",0,(U$4*(101+(1000*LOG(S$4,10))-(1000*LOG(S103,10)))))</f>
        <v>0</v>
      </c>
      <c r="V103" s="168"/>
      <c r="W103" s="55">
        <f>IF(AND(W$1&lt;&gt;$F103,V103&gt;0)=TRUE,1,"")</f>
      </c>
      <c r="X103" s="56">
        <f>IF(V103="",0,(X$4*(101+(1000*LOG(V$4,10))-(1000*LOG(V103,10)))))</f>
        <v>0</v>
      </c>
      <c r="Y103" s="202"/>
      <c r="Z103" s="18">
        <f>IF(AND(Z$1&lt;&gt;$F103,Y103&gt;0)=TRUE,1,"")</f>
      </c>
      <c r="AA103" s="32">
        <f>IF(Y103="",0,(AA$4*(101+(1000*LOG(Y$4,10))-(1000*LOG(Y103,10)))))</f>
        <v>0</v>
      </c>
      <c r="AB103" s="126"/>
      <c r="AC103" s="55">
        <f>IF(AND(AC$1&lt;&gt;$F103,AB103&gt;0)=TRUE,1,"")</f>
      </c>
      <c r="AD103" s="56">
        <f>IF(AB103="",0,(AD$4*(101+(1000*LOG(AB$4,10))-(1000*LOG(AB103,10)))))</f>
        <v>0</v>
      </c>
      <c r="AE103" s="35"/>
      <c r="AF103" s="18">
        <f>IF(AND(AF$1&lt;&gt;$F103,AE103&gt;0)=TRUE,1,"")</f>
      </c>
      <c r="AG103" s="34">
        <f>IF(AE103="",0,(AG$4*(101+(1000*LOG(AE$4,10))-(1000*LOG(AE103,10)))))</f>
        <v>0</v>
      </c>
      <c r="AH103" s="59"/>
      <c r="AI103" s="55">
        <f>IF(AND(AI$1&lt;&gt;$F103,AH103&gt;0)=TRUE,1,"")</f>
      </c>
      <c r="AJ103" s="56">
        <f>IF(AH103="",0,(AJ$4*(101+(1000*LOG(AH$4,10))-(1000*LOG(AH103,10)))))</f>
        <v>0</v>
      </c>
      <c r="AK103" s="35"/>
      <c r="AL103" s="18">
        <f>IF(AND(AL$1&lt;&gt;$F103,AK103&gt;0)=TRUE,1,"")</f>
      </c>
      <c r="AM103" s="34">
        <f>IF(AK103="",0,(AM$4*(101+(1000*LOG(AK$4,10))-(1000*LOG(AK103,10)))))</f>
        <v>0</v>
      </c>
      <c r="AN103" s="59"/>
      <c r="AO103" s="55">
        <f>IF(AND(AO$1&lt;&gt;$F103,AN103&gt;0)=TRUE,1,"")</f>
      </c>
      <c r="AP103" s="56">
        <f>IF(AN103="",0,(AP$4*(101+(1000*LOG(AN$4,10))-(1000*LOG(AN103,10)))))</f>
        <v>0</v>
      </c>
      <c r="AQ103" s="35"/>
      <c r="AR103" s="18">
        <f>IF(AND(AR$1&lt;&gt;$F103,AQ103&gt;0)=TRUE,1,"")</f>
      </c>
      <c r="AS103" s="32">
        <f>IF(AQ103="",0,(AS$4*(101+(1000*LOG(AQ$4,10))-(1000*LOG(AQ103,10)))))</f>
        <v>0</v>
      </c>
      <c r="AT103" s="59"/>
      <c r="AU103" s="55">
        <f>IF(AND(AU$1&lt;&gt;$F103,AT103&gt;0)=TRUE,1,"")</f>
      </c>
      <c r="AV103" s="56">
        <f>IF(AT103="",0,(AV$4*(101+(1000*LOG(AT$4,10))-(1000*LOG(AT103,10)))))</f>
        <v>0</v>
      </c>
      <c r="AW103" s="35"/>
      <c r="AX103" s="18">
        <f>IF(AND(AX$1&lt;&gt;$F103,AW103&gt;0)=TRUE,1,"")</f>
      </c>
      <c r="AY103" s="32">
        <f>IF(AW103="",0,(AY$4*(101+(1000*LOG(AW$4,10))-(1000*LOG(AW103,10)))))</f>
        <v>0</v>
      </c>
      <c r="AZ103" s="57">
        <v>18</v>
      </c>
      <c r="BA103" s="55">
        <f>IF(AND(BA$1&lt;&gt;$F103,AZ103&gt;0)=TRUE,1,"")</f>
      </c>
      <c r="BB103" s="56">
        <f>IF(AZ103="",0,(BB$4*(101+(1000*LOG(AZ$4,10))-(1000*LOG(AZ103,10)))))</f>
        <v>243.66750356873172</v>
      </c>
      <c r="BC103" s="33">
        <f>L103+O103+R103+U103+X103+AA103+AD103+AG103+AJ103+AM103+AP103+AS103+AV103+AY103+BB103</f>
        <v>411.61429319934496</v>
      </c>
      <c r="BD103" s="36">
        <f>BW103</f>
        <v>411.61429319934496</v>
      </c>
      <c r="BE103" s="18">
        <f>IF(MAX(BA103,AX103,AU103,AR103,AO103,AL103,AI103,AF103,AC103,Z103,W103,T103,T103,Q103,N103,K103)&gt;0,"*","")</f>
      </c>
      <c r="BF103" s="34">
        <f>IF(BE103="*",BD103*0.05,0)</f>
        <v>0</v>
      </c>
      <c r="BG103" s="37">
        <f>BD103+BF103</f>
        <v>411.61429319934496</v>
      </c>
      <c r="BH103" s="30">
        <f>L103</f>
        <v>0</v>
      </c>
      <c r="BI103" s="30">
        <f>O103</f>
        <v>0</v>
      </c>
      <c r="BJ103" s="30">
        <f>R103</f>
        <v>167.94678963061324</v>
      </c>
      <c r="BK103" s="30">
        <f>U103</f>
        <v>0</v>
      </c>
      <c r="BL103" s="30">
        <f>X103</f>
        <v>0</v>
      </c>
      <c r="BM103" s="30">
        <f>AA103</f>
        <v>0</v>
      </c>
      <c r="BN103" s="30">
        <f>AD103</f>
        <v>0</v>
      </c>
      <c r="BO103" s="30">
        <f>AG103</f>
        <v>0</v>
      </c>
      <c r="BP103" s="30">
        <f>AJ103</f>
        <v>0</v>
      </c>
      <c r="BQ103" s="30">
        <f>AM103</f>
        <v>0</v>
      </c>
      <c r="BR103" s="30">
        <f>AP103</f>
        <v>0</v>
      </c>
      <c r="BS103" s="30">
        <f>AS103</f>
        <v>0</v>
      </c>
      <c r="BT103" s="30">
        <f>AV103</f>
        <v>0</v>
      </c>
      <c r="BU103" s="30">
        <f>AY103</f>
        <v>0</v>
      </c>
      <c r="BV103" s="30">
        <f>BB103</f>
        <v>243.66750356873172</v>
      </c>
      <c r="BW103" s="38">
        <f>(LARGE(BH103:BV103,1))+(LARGE(BH103:BV103,2))+(LARGE(BH103:BV103,3))+(LARGE(BH103:BV103,4))+(LARGE(BH103:BV103,5))</f>
        <v>411.61429319934496</v>
      </c>
      <c r="BX103" s="42"/>
      <c r="BY103" s="35"/>
      <c r="BZ103" s="35"/>
      <c r="CA103" s="35"/>
      <c r="CB103" s="35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</row>
    <row r="104" spans="1:75" ht="12.75" customHeight="1">
      <c r="A104" s="28">
        <v>90</v>
      </c>
      <c r="B104" s="29" t="s">
        <v>207</v>
      </c>
      <c r="C104" s="16" t="s">
        <v>206</v>
      </c>
      <c r="D104" s="120">
        <v>3</v>
      </c>
      <c r="E104" s="177" t="s">
        <v>46</v>
      </c>
      <c r="F104" s="31">
        <v>1</v>
      </c>
      <c r="G104" s="50" t="s">
        <v>290</v>
      </c>
      <c r="H104" s="17" t="s">
        <v>565</v>
      </c>
      <c r="I104" s="341">
        <f>BG104</f>
        <v>410.53493913389815</v>
      </c>
      <c r="J104" s="251"/>
      <c r="L104" s="56">
        <f>IF(J104="",0,(L$4*(101+(1000*LOG(J$4,10))-(1000*LOG(J104,10)))))</f>
        <v>0</v>
      </c>
      <c r="M104" s="175"/>
      <c r="N104" s="18">
        <f>IF(AND(N$1&lt;&gt;$F104,M104&gt;0)=TRUE,1,"")</f>
      </c>
      <c r="O104" s="32">
        <f>IF(M104="",0,(O$4*(101+(1000*LOG(M$4,10))-(1000*LOG(M104,10)))))</f>
        <v>0</v>
      </c>
      <c r="Q104" s="55">
        <f>IF(AND(Q$1&lt;&gt;$F104,P104&gt;0)=TRUE,1,"")</f>
      </c>
      <c r="R104" s="56">
        <f>IF(P104="",0,(R$4*(101+(1000*LOG(P$4,10))-(1000*LOG(P104,10)))))</f>
        <v>0</v>
      </c>
      <c r="S104" s="175"/>
      <c r="T104" s="18">
        <f>IF(AND(T$1&lt;&gt;$F104,S104&gt;0)=TRUE,1,"")</f>
      </c>
      <c r="U104" s="32">
        <f>IF(S104="",0,(U$4*(101+(1000*LOG(S$4,10))-(1000*LOG(S104,10)))))</f>
        <v>0</v>
      </c>
      <c r="W104" s="55">
        <f>IF(AND(W$1&lt;&gt;$F104,V104&gt;0)=TRUE,1,"")</f>
      </c>
      <c r="X104" s="56">
        <f>IF(V104="",0,(X$4*(101+(1000*LOG(V$4,10))-(1000*LOG(V104,10)))))</f>
        <v>0</v>
      </c>
      <c r="Z104" s="18">
        <f>IF(AND(Z$1&lt;&gt;$F104,Y104&gt;0)=TRUE,1,"")</f>
      </c>
      <c r="AA104" s="32">
        <f>IF(Y104="",0,(AA$4*(101+(1000*LOG(Y$4,10))-(1000*LOG(Y104,10)))))</f>
        <v>0</v>
      </c>
      <c r="AB104" s="126"/>
      <c r="AC104" s="55">
        <f>IF(AND(AC$1&lt;&gt;$F104,AB104&gt;0)=TRUE,1,"")</f>
      </c>
      <c r="AD104" s="56">
        <f>IF(AB104="",0,(AD$4*(101+(1000*LOG(AB$4,10))-(1000*LOG(AB104,10)))))</f>
        <v>0</v>
      </c>
      <c r="AF104" s="18">
        <f>IF(AND(AF$1&lt;&gt;$F104,AE104&gt;0)=TRUE,1,"")</f>
      </c>
      <c r="AG104" s="34">
        <f>IF(AE104="",0,(AG$4*(101+(1000*LOG(AE$4,10))-(1000*LOG(AE104,10)))))</f>
        <v>0</v>
      </c>
      <c r="AH104" s="59">
        <v>31</v>
      </c>
      <c r="AI104" s="55">
        <f>IF(AND(AI$1&lt;&gt;$F104,AH104&gt;0)=TRUE,1,"")</f>
        <v>1</v>
      </c>
      <c r="AJ104" s="56">
        <f>IF(AH104="",0,(AJ$4*(101+(1000*LOG(AH$4,10))-(1000*LOG(AH104,10)))))</f>
        <v>176.39652900997788</v>
      </c>
      <c r="AL104" s="18">
        <f>IF(AND(AL$1&lt;&gt;$F104,AK104&gt;0)=TRUE,1,"")</f>
      </c>
      <c r="AM104" s="34">
        <f>IF(AK104="",0,(AM$4*(101+(1000*LOG(AK$4,10))-(1000*LOG(AK104,10)))))</f>
        <v>0</v>
      </c>
      <c r="AN104" s="59">
        <v>34</v>
      </c>
      <c r="AO104" s="55">
        <f>IF(AND(AO$1&lt;&gt;$F104,AN104&gt;0)=TRUE,1,"")</f>
        <v>1</v>
      </c>
      <c r="AP104" s="56">
        <f>IF(AN104="",0,(AP$4*(101+(1000*LOG(AN$4,10))-(1000*LOG(AN104,10)))))</f>
        <v>113.58912730802035</v>
      </c>
      <c r="AQ104" s="35"/>
      <c r="AR104" s="18">
        <f>IF(AND(AR$1&lt;&gt;$F104,AQ104&gt;0)=TRUE,1,"")</f>
      </c>
      <c r="AS104" s="32">
        <f>IF(AQ104="",0,(AS$4*(101+(1000*LOG(AQ$4,10))-(1000*LOG(AQ104,10)))))</f>
        <v>0</v>
      </c>
      <c r="AU104" s="55">
        <f>IF(AND(AU$1&lt;&gt;$F104,AT104&gt;0)=TRUE,1,"")</f>
      </c>
      <c r="AV104" s="56">
        <f>IF(AT104="",0,(AV$4*(101+(1000*LOG(AT$4,10))-(1000*LOG(AT104,10)))))</f>
        <v>0</v>
      </c>
      <c r="AW104" s="35">
        <v>47</v>
      </c>
      <c r="AX104" s="18">
        <f>IF(AND(AX$1&lt;&gt;$F104,AW104&gt;0)=TRUE,1,"")</f>
      </c>
      <c r="AY104" s="32">
        <f>IF(AW104="",0,(AY$4*(101+(1000*LOG(AW$4,10))-(1000*LOG(AW104,10)))))</f>
        <v>101</v>
      </c>
      <c r="BA104" s="55">
        <f>IF(AND(BA$1&lt;&gt;$F104,AZ104&gt;0)=TRUE,1,"")</f>
      </c>
      <c r="BB104" s="56">
        <f>IF(AZ104="",0,(BB$4*(101+(1000*LOG(AZ$4,10))-(1000*LOG(AZ104,10)))))</f>
        <v>0</v>
      </c>
      <c r="BC104" s="33">
        <f>L104+O104+R104+U104+X104+AA104+AD104+AG104+AJ104+AM104+AP104+AS104+AV104+AY104+BB104</f>
        <v>390.98565631799823</v>
      </c>
      <c r="BD104" s="36">
        <f>BW104</f>
        <v>390.98565631799823</v>
      </c>
      <c r="BE104" s="18" t="str">
        <f>IF(MAX(BA104,AX104,AU104,AR104,AO104,AL104,AI104,AF104,AC104,Z104,W104,T104,T104,Q104,N104,K104)&gt;0,"*","")</f>
        <v>*</v>
      </c>
      <c r="BF104" s="34">
        <f>IF(BE104="*",BD104*0.05,0)</f>
        <v>19.549282815899915</v>
      </c>
      <c r="BG104" s="37">
        <f>BD104+BF104</f>
        <v>410.53493913389815</v>
      </c>
      <c r="BH104" s="30">
        <f>L104</f>
        <v>0</v>
      </c>
      <c r="BI104" s="30">
        <f>O104</f>
        <v>0</v>
      </c>
      <c r="BJ104" s="30">
        <f>R104</f>
        <v>0</v>
      </c>
      <c r="BK104" s="30">
        <f>U104</f>
        <v>0</v>
      </c>
      <c r="BL104" s="30">
        <f>X104</f>
        <v>0</v>
      </c>
      <c r="BM104" s="30">
        <f>AA104</f>
        <v>0</v>
      </c>
      <c r="BN104" s="30">
        <f>AD104</f>
        <v>0</v>
      </c>
      <c r="BO104" s="30">
        <f>AG104</f>
        <v>0</v>
      </c>
      <c r="BP104" s="30">
        <f>AJ104</f>
        <v>176.39652900997788</v>
      </c>
      <c r="BQ104" s="30">
        <f>AM104</f>
        <v>0</v>
      </c>
      <c r="BR104" s="30">
        <f>AP104</f>
        <v>113.58912730802035</v>
      </c>
      <c r="BS104" s="30">
        <f>AS104</f>
        <v>0</v>
      </c>
      <c r="BT104" s="30">
        <f>AV104</f>
        <v>0</v>
      </c>
      <c r="BU104" s="30">
        <f>AY104</f>
        <v>101</v>
      </c>
      <c r="BV104" s="30">
        <f>BB104</f>
        <v>0</v>
      </c>
      <c r="BW104" s="38">
        <f>(LARGE(BH104:BV104,1))+(LARGE(BH104:BV104,2))+(LARGE(BH104:BV104,3))+(LARGE(BH104:BV104,4))+(LARGE(BH104:BV104,5))</f>
        <v>390.98565631799823</v>
      </c>
    </row>
    <row r="105" spans="1:75" ht="12.75" customHeight="1">
      <c r="A105" s="28">
        <v>91</v>
      </c>
      <c r="B105" s="29" t="s">
        <v>248</v>
      </c>
      <c r="C105" s="16" t="s">
        <v>247</v>
      </c>
      <c r="D105" s="120">
        <v>1</v>
      </c>
      <c r="E105" s="177" t="s">
        <v>46</v>
      </c>
      <c r="F105" s="31">
        <v>1</v>
      </c>
      <c r="G105" s="50" t="s">
        <v>290</v>
      </c>
      <c r="H105" s="17" t="s">
        <v>565</v>
      </c>
      <c r="I105" s="341">
        <f>BG105</f>
        <v>409.28531620931807</v>
      </c>
      <c r="J105" s="251"/>
      <c r="L105" s="56">
        <f>IF(J105="",0,(L$4*(101+(1000*LOG(J$4,10))-(1000*LOG(J105,10)))))</f>
        <v>0</v>
      </c>
      <c r="M105" s="175"/>
      <c r="N105" s="18">
        <f>IF(AND(N$1&lt;&gt;$F105,M105&gt;0)=TRUE,1,"")</f>
      </c>
      <c r="O105" s="32">
        <f>IF(M105="",0,(O$4*(101+(1000*LOG(M$4,10))-(1000*LOG(M105,10)))))</f>
        <v>0</v>
      </c>
      <c r="Q105" s="55">
        <f>IF(AND(Q$1&lt;&gt;$F105,P105&gt;0)=TRUE,1,"")</f>
      </c>
      <c r="R105" s="56">
        <f>IF(P105="",0,(R$4*(101+(1000*LOG(P$4,10))-(1000*LOG(P105,10)))))</f>
        <v>0</v>
      </c>
      <c r="S105" s="175"/>
      <c r="T105" s="18">
        <f>IF(AND(T$1&lt;&gt;$F105,S105&gt;0)=TRUE,1,"")</f>
      </c>
      <c r="U105" s="32">
        <f>IF(S105="",0,(U$4*(101+(1000*LOG(S$4,10))-(1000*LOG(S105,10)))))</f>
        <v>0</v>
      </c>
      <c r="W105" s="55">
        <f>IF(AND(W$1&lt;&gt;$F105,V105&gt;0)=TRUE,1,"")</f>
      </c>
      <c r="X105" s="56">
        <f>IF(V105="",0,(X$4*(101+(1000*LOG(V$4,10))-(1000*LOG(V105,10)))))</f>
        <v>0</v>
      </c>
      <c r="Z105" s="18">
        <f>IF(AND(Z$1&lt;&gt;$F105,Y105&gt;0)=TRUE,1,"")</f>
      </c>
      <c r="AA105" s="32">
        <f>IF(Y105="",0,(AA$4*(101+(1000*LOG(Y$4,10))-(1000*LOG(Y105,10)))))</f>
        <v>0</v>
      </c>
      <c r="AB105" s="126"/>
      <c r="AC105" s="55">
        <f>IF(AND(AC$1&lt;&gt;$F105,AB105&gt;0)=TRUE,1,"")</f>
      </c>
      <c r="AD105" s="56">
        <f>IF(AB105="",0,(AD$4*(101+(1000*LOG(AB$4,10))-(1000*LOG(AB105,10)))))</f>
        <v>0</v>
      </c>
      <c r="AF105" s="18">
        <f>IF(AND(AF$1&lt;&gt;$F105,AE105&gt;0)=TRUE,1,"")</f>
      </c>
      <c r="AG105" s="34">
        <f>IF(AE105="",0,(AG$4*(101+(1000*LOG(AE$4,10))-(1000*LOG(AE105,10)))))</f>
        <v>0</v>
      </c>
      <c r="AI105" s="55">
        <f>IF(AND(AI$1&lt;&gt;$F105,AH105&gt;0)=TRUE,1,"")</f>
      </c>
      <c r="AJ105" s="56">
        <f>IF(AH105="",0,(AJ$4*(101+(1000*LOG(AH$4,10))-(1000*LOG(AH105,10)))))</f>
        <v>0</v>
      </c>
      <c r="AL105" s="18">
        <f>IF(AND(AL$1&lt;&gt;$F105,AK105&gt;0)=TRUE,1,"")</f>
      </c>
      <c r="AM105" s="34">
        <f>IF(AK105="",0,(AM$4*(101+(1000*LOG(AK$4,10))-(1000*LOG(AK105,10)))))</f>
        <v>0</v>
      </c>
      <c r="AN105" s="59">
        <v>18</v>
      </c>
      <c r="AO105" s="55">
        <f>IF(AND(AO$1&lt;&gt;$F105,AN105&gt;0)=TRUE,1,"")</f>
        <v>1</v>
      </c>
      <c r="AP105" s="56">
        <f>IF(AN105="",0,(AP$4*(101+(1000*LOG(AN$4,10))-(1000*LOG(AN105,10)))))</f>
        <v>389.7955392469696</v>
      </c>
      <c r="AQ105" s="35"/>
      <c r="AR105" s="18">
        <f>IF(AND(AR$1&lt;&gt;$F105,AQ105&gt;0)=TRUE,1,"")</f>
      </c>
      <c r="AS105" s="32">
        <f>IF(AQ105="",0,(AS$4*(101+(1000*LOG(AQ$4,10))-(1000*LOG(AQ105,10)))))</f>
        <v>0</v>
      </c>
      <c r="AU105" s="55">
        <f>IF(AND(AU$1&lt;&gt;$F105,AT105&gt;0)=TRUE,1,"")</f>
      </c>
      <c r="AV105" s="56">
        <f>IF(AT105="",0,(AV$4*(101+(1000*LOG(AT$4,10))-(1000*LOG(AT105,10)))))</f>
        <v>0</v>
      </c>
      <c r="AW105" s="35"/>
      <c r="AX105" s="18">
        <f>IF(AND(AX$1&lt;&gt;$F105,AW105&gt;0)=TRUE,1,"")</f>
      </c>
      <c r="AY105" s="32">
        <f>IF(AW105="",0,(AY$4*(101+(1000*LOG(AW$4,10))-(1000*LOG(AW105,10)))))</f>
        <v>0</v>
      </c>
      <c r="BA105" s="55">
        <f>IF(AND(BA$1&lt;&gt;$F105,AZ105&gt;0)=TRUE,1,"")</f>
      </c>
      <c r="BB105" s="56">
        <f>IF(AZ105="",0,(BB$4*(101+(1000*LOG(AZ$4,10))-(1000*LOG(AZ105,10)))))</f>
        <v>0</v>
      </c>
      <c r="BC105" s="33">
        <f>L105+O105+R105+U105+X105+AA105+AD105+AG105+AJ105+AM105+AP105+AS105+AV105+AY105+BB105</f>
        <v>389.7955392469696</v>
      </c>
      <c r="BD105" s="36">
        <f>BW105</f>
        <v>389.7955392469696</v>
      </c>
      <c r="BE105" s="18" t="str">
        <f>IF(MAX(BA105,AX105,AU105,AR105,AO105,AL105,AI105,AF105,AC105,Z105,W105,T105,T105,Q105,N105,K105)&gt;0,"*","")</f>
        <v>*</v>
      </c>
      <c r="BF105" s="34">
        <f>IF(BE105="*",BD105*0.05,0)</f>
        <v>19.489776962348483</v>
      </c>
      <c r="BG105" s="37">
        <f>BD105+BF105</f>
        <v>409.28531620931807</v>
      </c>
      <c r="BH105" s="30">
        <f>L105</f>
        <v>0</v>
      </c>
      <c r="BI105" s="30">
        <f>O105</f>
        <v>0</v>
      </c>
      <c r="BJ105" s="30">
        <f>R105</f>
        <v>0</v>
      </c>
      <c r="BK105" s="30">
        <f>U105</f>
        <v>0</v>
      </c>
      <c r="BL105" s="30">
        <f>X105</f>
        <v>0</v>
      </c>
      <c r="BM105" s="30">
        <f>AA105</f>
        <v>0</v>
      </c>
      <c r="BN105" s="30">
        <f>AD105</f>
        <v>0</v>
      </c>
      <c r="BO105" s="30">
        <f>AG105</f>
        <v>0</v>
      </c>
      <c r="BP105" s="30">
        <f>AJ105</f>
        <v>0</v>
      </c>
      <c r="BQ105" s="30">
        <f>AM105</f>
        <v>0</v>
      </c>
      <c r="BR105" s="30">
        <f>AP105</f>
        <v>389.7955392469696</v>
      </c>
      <c r="BS105" s="30">
        <f>AS105</f>
        <v>0</v>
      </c>
      <c r="BT105" s="30">
        <f>AV105</f>
        <v>0</v>
      </c>
      <c r="BU105" s="30">
        <f>AY105</f>
        <v>0</v>
      </c>
      <c r="BV105" s="30">
        <f>BB105</f>
        <v>0</v>
      </c>
      <c r="BW105" s="38">
        <f>(LARGE(BH105:BV105,1))+(LARGE(BH105:BV105,2))+(LARGE(BH105:BV105,3))+(LARGE(BH105:BV105,4))+(LARGE(BH105:BV105,5))</f>
        <v>389.7955392469696</v>
      </c>
    </row>
    <row r="106" spans="1:75" ht="12.75" customHeight="1">
      <c r="A106" s="28">
        <v>92</v>
      </c>
      <c r="B106" s="29" t="s">
        <v>25</v>
      </c>
      <c r="C106" s="16" t="s">
        <v>6</v>
      </c>
      <c r="D106" s="120">
        <v>1</v>
      </c>
      <c r="E106" s="177" t="s">
        <v>58</v>
      </c>
      <c r="F106" s="31">
        <v>2</v>
      </c>
      <c r="G106" s="50" t="s">
        <v>291</v>
      </c>
      <c r="H106" s="17" t="s">
        <v>565</v>
      </c>
      <c r="I106" s="341">
        <f>BG106</f>
        <v>402.02999566398125</v>
      </c>
      <c r="J106" s="251">
        <v>11</v>
      </c>
      <c r="K106" s="55">
        <f>IF(AND(K$1&lt;&gt;$F106,J106&gt;0)=TRUE,1,"")</f>
      </c>
      <c r="L106" s="56">
        <f>IF(J106="",0,(L$4*(101+(1000*LOG(J$4,10))-(1000*LOG(J106,10)))))</f>
        <v>402.02999566398125</v>
      </c>
      <c r="M106" s="175"/>
      <c r="N106" s="18">
        <f>IF(AND(N$1&lt;&gt;$F106,M106&gt;0)=TRUE,1,"")</f>
      </c>
      <c r="O106" s="32">
        <f>IF(M106="",0,(O$4*(101+(1000*LOG(M$4,10))-(1000*LOG(M106,10)))))</f>
        <v>0</v>
      </c>
      <c r="Q106" s="55">
        <f>IF(AND(Q$1&lt;&gt;$F106,P106&gt;0)=TRUE,1,"")</f>
      </c>
      <c r="R106" s="56">
        <f>IF(P106="",0,(R$4*(101+(1000*LOG(P$4,10))-(1000*LOG(P106,10)))))</f>
        <v>0</v>
      </c>
      <c r="S106" s="175"/>
      <c r="T106" s="18">
        <f>IF(AND(T$1&lt;&gt;$F106,S106&gt;0)=TRUE,1,"")</f>
      </c>
      <c r="U106" s="32">
        <f>IF(S106="",0,(U$4*(101+(1000*LOG(S$4,10))-(1000*LOG(S106,10)))))</f>
        <v>0</v>
      </c>
      <c r="W106" s="55">
        <f>IF(AND(W$1&lt;&gt;$F106,V106&gt;0)=TRUE,1,"")</f>
      </c>
      <c r="X106" s="56">
        <f>IF(V106="",0,(X$4*(101+(1000*LOG(V$4,10))-(1000*LOG(V106,10)))))</f>
        <v>0</v>
      </c>
      <c r="Z106" s="18">
        <f>IF(AND(Z$1&lt;&gt;$F106,Y106&gt;0)=TRUE,1,"")</f>
      </c>
      <c r="AA106" s="32">
        <f>IF(Y106="",0,(AA$4*(101+(1000*LOG(Y$4,10))-(1000*LOG(Y106,10)))))</f>
        <v>0</v>
      </c>
      <c r="AB106" s="126"/>
      <c r="AC106" s="55">
        <f>IF(AND(AC$1&lt;&gt;$F106,AB106&gt;0)=TRUE,1,"")</f>
      </c>
      <c r="AD106" s="56">
        <f>IF(AB106="",0,(AD$4*(101+(1000*LOG(AB$4,10))-(1000*LOG(AB106,10)))))</f>
        <v>0</v>
      </c>
      <c r="AF106" s="18">
        <f>IF(AND(AF$1&lt;&gt;$F106,AE106&gt;0)=TRUE,1,"")</f>
      </c>
      <c r="AG106" s="34">
        <f>IF(AE106="",0,(AG$4*(101+(1000*LOG(AE$4,10))-(1000*LOG(AE106,10)))))</f>
        <v>0</v>
      </c>
      <c r="AI106" s="55">
        <f>IF(AND(AI$1&lt;&gt;$F106,AH106&gt;0)=TRUE,1,"")</f>
      </c>
      <c r="AJ106" s="56">
        <f>IF(AH106="",0,(AJ$4*(101+(1000*LOG(AH$4,10))-(1000*LOG(AH106,10)))))</f>
        <v>0</v>
      </c>
      <c r="AL106" s="18">
        <f>IF(AND(AL$1&lt;&gt;$F106,AK106&gt;0)=TRUE,1,"")</f>
      </c>
      <c r="AM106" s="34">
        <f>IF(AK106="",0,(AM$4*(101+(1000*LOG(AK$4,10))-(1000*LOG(AK106,10)))))</f>
        <v>0</v>
      </c>
      <c r="AO106" s="55">
        <f>IF(AND(AO$1&lt;&gt;$F106,AN106&gt;0)=TRUE,1,"")</f>
      </c>
      <c r="AP106" s="56">
        <f>IF(AN106="",0,(AP$4*(101+(1000*LOG(AN$4,10))-(1000*LOG(AN106,10)))))</f>
        <v>0</v>
      </c>
      <c r="AQ106" s="35"/>
      <c r="AR106" s="18">
        <f>IF(AND(AR$1&lt;&gt;$F106,AQ106&gt;0)=TRUE,1,"")</f>
      </c>
      <c r="AS106" s="32">
        <f>IF(AQ106="",0,(AS$4*(101+(1000*LOG(AQ$4,10))-(1000*LOG(AQ106,10)))))</f>
        <v>0</v>
      </c>
      <c r="AU106" s="55">
        <f>IF(AND(AU$1&lt;&gt;$F106,AT106&gt;0)=TRUE,1,"")</f>
      </c>
      <c r="AV106" s="56">
        <f>IF(AT106="",0,(AV$4*(101+(1000*LOG(AT$4,10))-(1000*LOG(AT106,10)))))</f>
        <v>0</v>
      </c>
      <c r="AW106" s="35"/>
      <c r="AX106" s="18">
        <f>IF(AND(AX$1&lt;&gt;$F106,AW106&gt;0)=TRUE,1,"")</f>
      </c>
      <c r="AY106" s="32">
        <f>IF(AW106="",0,(AY$4*(101+(1000*LOG(AW$4,10))-(1000*LOG(AW106,10)))))</f>
        <v>0</v>
      </c>
      <c r="BA106" s="55">
        <f>IF(AND(BA$1&lt;&gt;$F106,AZ106&gt;0)=TRUE,1,"")</f>
      </c>
      <c r="BB106" s="56">
        <f>IF(AZ106="",0,(BB$4*(101+(1000*LOG(AZ$4,10))-(1000*LOG(AZ106,10)))))</f>
        <v>0</v>
      </c>
      <c r="BC106" s="33">
        <f>L106+O106+R106+U106+X106+AA106+AD106+AG106+AJ106+AM106+AP106+AS106+AV106+AY106+BB106</f>
        <v>402.02999566398125</v>
      </c>
      <c r="BD106" s="36">
        <f>BW106</f>
        <v>402.02999566398125</v>
      </c>
      <c r="BE106" s="18">
        <f>IF(MAX(BA106,AX106,AU106,AR106,AO106,AL106,AI106,AF106,AC106,Z106,W106,T106,T106,Q106,N106,K106)&gt;0,"*","")</f>
      </c>
      <c r="BF106" s="34">
        <f>IF(BE106="*",BD106*0.05,0)</f>
        <v>0</v>
      </c>
      <c r="BG106" s="37">
        <f>BD106+BF106</f>
        <v>402.02999566398125</v>
      </c>
      <c r="BH106" s="30">
        <f>L106</f>
        <v>402.02999566398125</v>
      </c>
      <c r="BI106" s="30">
        <f>O106</f>
        <v>0</v>
      </c>
      <c r="BJ106" s="30">
        <f>R106</f>
        <v>0</v>
      </c>
      <c r="BK106" s="30">
        <f>U106</f>
        <v>0</v>
      </c>
      <c r="BL106" s="30">
        <f>X106</f>
        <v>0</v>
      </c>
      <c r="BM106" s="30">
        <f>AA106</f>
        <v>0</v>
      </c>
      <c r="BN106" s="30">
        <f>AD106</f>
        <v>0</v>
      </c>
      <c r="BO106" s="30">
        <f>AG106</f>
        <v>0</v>
      </c>
      <c r="BP106" s="30">
        <f>AJ106</f>
        <v>0</v>
      </c>
      <c r="BQ106" s="30">
        <f>AM106</f>
        <v>0</v>
      </c>
      <c r="BR106" s="30">
        <f>AP106</f>
        <v>0</v>
      </c>
      <c r="BS106" s="30">
        <f>AS106</f>
        <v>0</v>
      </c>
      <c r="BT106" s="30">
        <f>AV106</f>
        <v>0</v>
      </c>
      <c r="BU106" s="30">
        <f>AY106</f>
        <v>0</v>
      </c>
      <c r="BV106" s="30">
        <f>BB106</f>
        <v>0</v>
      </c>
      <c r="BW106" s="38">
        <f>(LARGE(BH106:BV106,1))+(LARGE(BH106:BV106,2))+(LARGE(BH106:BV106,3))+(LARGE(BH106:BV106,4))+(LARGE(BH106:BV106,5))</f>
        <v>402.02999566398125</v>
      </c>
    </row>
    <row r="107" spans="1:177" s="4" customFormat="1" ht="12.75" customHeight="1">
      <c r="A107" s="28">
        <v>93</v>
      </c>
      <c r="B107" s="29" t="s">
        <v>276</v>
      </c>
      <c r="C107" s="16" t="s">
        <v>7</v>
      </c>
      <c r="D107" s="120">
        <v>1</v>
      </c>
      <c r="E107" s="177" t="s">
        <v>46</v>
      </c>
      <c r="F107" s="31">
        <v>1</v>
      </c>
      <c r="G107" s="50" t="s">
        <v>289</v>
      </c>
      <c r="H107" s="17" t="s">
        <v>565</v>
      </c>
      <c r="I107" s="341">
        <f>BG107</f>
        <v>402.029995663981</v>
      </c>
      <c r="J107" s="251"/>
      <c r="K107" s="55">
        <f>IF(AND(K$1&lt;&gt;$F107,J107&gt;0)=TRUE,1,"")</f>
      </c>
      <c r="L107" s="56">
        <f>IF(J107="",0,(L$4*(101+(1000*LOG(J$4,10))-(1000*LOG(J107,10)))))</f>
        <v>0</v>
      </c>
      <c r="M107" s="175">
        <v>10</v>
      </c>
      <c r="N107" s="18">
        <f>IF(AND(N$1&lt;&gt;$F107,M107&gt;0)=TRUE,1,"")</f>
      </c>
      <c r="O107" s="32">
        <f>IF(M107="",0,(O$4*(101+(1000*LOG(M$4,10))-(1000*LOG(M107,10)))))</f>
        <v>402.029995663981</v>
      </c>
      <c r="P107" s="168"/>
      <c r="Q107" s="55">
        <f>IF(AND(Q$1&lt;&gt;$F107,P107&gt;0)=TRUE,1,"")</f>
      </c>
      <c r="R107" s="56">
        <f>IF(P107="",0,(R$4*(101+(1000*LOG(P$4,10))-(1000*LOG(P107,10)))))</f>
        <v>0</v>
      </c>
      <c r="S107" s="175"/>
      <c r="T107" s="18">
        <f>IF(AND(T$1&lt;&gt;$F107,S107&gt;0)=TRUE,1,"")</f>
      </c>
      <c r="U107" s="32">
        <f>IF(S107="",0,(U$4*(101+(1000*LOG(S$4,10))-(1000*LOG(S107,10)))))</f>
        <v>0</v>
      </c>
      <c r="V107" s="168"/>
      <c r="W107" s="55">
        <f>IF(AND(W$1&lt;&gt;$F107,V107&gt;0)=TRUE,1,"")</f>
      </c>
      <c r="X107" s="56">
        <f>IF(V107="",0,(X$4*(101+(1000*LOG(V$4,10))-(1000*LOG(V107,10)))))</f>
        <v>0</v>
      </c>
      <c r="Y107" s="202"/>
      <c r="Z107" s="18">
        <f>IF(AND(Z$1&lt;&gt;$F107,Y107&gt;0)=TRUE,1,"")</f>
      </c>
      <c r="AA107" s="32">
        <f>IF(Y107="",0,(AA$4*(101+(1000*LOG(Y$4,10))-(1000*LOG(Y107,10)))))</f>
        <v>0</v>
      </c>
      <c r="AB107" s="126"/>
      <c r="AC107" s="55">
        <f>IF(AND(AC$1&lt;&gt;$F107,AB107&gt;0)=TRUE,1,"")</f>
      </c>
      <c r="AD107" s="56">
        <f>IF(AB107="",0,(AD$4*(101+(1000*LOG(AB$4,10))-(1000*LOG(AB107,10)))))</f>
        <v>0</v>
      </c>
      <c r="AE107" s="35"/>
      <c r="AF107" s="18">
        <f>IF(AND(AF$1&lt;&gt;$F107,AE107&gt;0)=TRUE,1,"")</f>
      </c>
      <c r="AG107" s="34">
        <f>IF(AE107="",0,(AG$4*(101+(1000*LOG(AE$4,10))-(1000*LOG(AE107,10)))))</f>
        <v>0</v>
      </c>
      <c r="AH107" s="59"/>
      <c r="AI107" s="55">
        <f>IF(AND(AI$1&lt;&gt;$F107,AH107&gt;0)=TRUE,1,"")</f>
      </c>
      <c r="AJ107" s="56">
        <f>IF(AH107="",0,(AJ$4*(101+(1000*LOG(AH$4,10))-(1000*LOG(AH107,10)))))</f>
        <v>0</v>
      </c>
      <c r="AK107" s="35"/>
      <c r="AL107" s="18">
        <f>IF(AND(AL$1&lt;&gt;$F107,AK107&gt;0)=TRUE,1,"")</f>
      </c>
      <c r="AM107" s="34">
        <f>IF(AK107="",0,(AM$4*(101+(1000*LOG(AK$4,10))-(1000*LOG(AK107,10)))))</f>
        <v>0</v>
      </c>
      <c r="AN107" s="59"/>
      <c r="AO107" s="55">
        <f>IF(AND(AO$1&lt;&gt;$F107,AN107&gt;0)=TRUE,1,"")</f>
      </c>
      <c r="AP107" s="56">
        <f>IF(AN107="",0,(AP$4*(101+(1000*LOG(AN$4,10))-(1000*LOG(AN107,10)))))</f>
        <v>0</v>
      </c>
      <c r="AQ107" s="35"/>
      <c r="AR107" s="18">
        <f>IF(AND(AR$1&lt;&gt;$F107,AQ107&gt;0)=TRUE,1,"")</f>
      </c>
      <c r="AS107" s="32">
        <f>IF(AQ107="",0,(AS$4*(101+(1000*LOG(AQ$4,10))-(1000*LOG(AQ107,10)))))</f>
        <v>0</v>
      </c>
      <c r="AT107" s="59"/>
      <c r="AU107" s="55">
        <f>IF(AND(AU$1&lt;&gt;$F107,AT107&gt;0)=TRUE,1,"")</f>
      </c>
      <c r="AV107" s="56">
        <f>IF(AT107="",0,(AV$4*(101+(1000*LOG(AT$4,10))-(1000*LOG(AT107,10)))))</f>
        <v>0</v>
      </c>
      <c r="AW107" s="35"/>
      <c r="AX107" s="18">
        <f>IF(AND(AX$1&lt;&gt;$F107,AW107&gt;0)=TRUE,1,"")</f>
      </c>
      <c r="AY107" s="32">
        <f>IF(AW107="",0,(AY$4*(101+(1000*LOG(AW$4,10))-(1000*LOG(AW107,10)))))</f>
        <v>0</v>
      </c>
      <c r="AZ107" s="57"/>
      <c r="BA107" s="55">
        <f>IF(AND(BA$1&lt;&gt;$F107,AZ107&gt;0)=TRUE,1,"")</f>
      </c>
      <c r="BB107" s="56">
        <f>IF(AZ107="",0,(BB$4*(101+(1000*LOG(AZ$4,10))-(1000*LOG(AZ107,10)))))</f>
        <v>0</v>
      </c>
      <c r="BC107" s="33">
        <f>L107+O107+R107+U107+X107+AA107+AD107+AG107+AJ107+AM107+AP107+AS107+AV107+AY107+BB107</f>
        <v>402.029995663981</v>
      </c>
      <c r="BD107" s="36">
        <f>BW107</f>
        <v>402.029995663981</v>
      </c>
      <c r="BE107" s="18">
        <f>IF(MAX(BA107,AX107,AU107,AR107,AO107,AL107,AI107,AF107,AC107,Z107,W107,T107,T107,Q107,N107,K107)&gt;0,"*","")</f>
      </c>
      <c r="BF107" s="34">
        <f>IF(BE107="*",BD107*0.05,0)</f>
        <v>0</v>
      </c>
      <c r="BG107" s="37">
        <f>BD107+BF107</f>
        <v>402.029995663981</v>
      </c>
      <c r="BH107" s="30">
        <f>L107</f>
        <v>0</v>
      </c>
      <c r="BI107" s="30">
        <f>O107</f>
        <v>402.029995663981</v>
      </c>
      <c r="BJ107" s="30">
        <f>R107</f>
        <v>0</v>
      </c>
      <c r="BK107" s="30">
        <f>U107</f>
        <v>0</v>
      </c>
      <c r="BL107" s="30">
        <f>X107</f>
        <v>0</v>
      </c>
      <c r="BM107" s="30">
        <f>AA107</f>
        <v>0</v>
      </c>
      <c r="BN107" s="30">
        <f>AD107</f>
        <v>0</v>
      </c>
      <c r="BO107" s="30">
        <f>AG107</f>
        <v>0</v>
      </c>
      <c r="BP107" s="30">
        <f>AJ107</f>
        <v>0</v>
      </c>
      <c r="BQ107" s="30">
        <f>AM107</f>
        <v>0</v>
      </c>
      <c r="BR107" s="30">
        <f>AP107</f>
        <v>0</v>
      </c>
      <c r="BS107" s="30">
        <f>AS107</f>
        <v>0</v>
      </c>
      <c r="BT107" s="30">
        <f>AV107</f>
        <v>0</v>
      </c>
      <c r="BU107" s="30">
        <f>AY107</f>
        <v>0</v>
      </c>
      <c r="BV107" s="30">
        <f>BB107</f>
        <v>0</v>
      </c>
      <c r="BW107" s="38">
        <f>(LARGE(BH107:BV107,1))+(LARGE(BH107:BV107,2))+(LARGE(BH107:BV107,3))+(LARGE(BH107:BV107,4))+(LARGE(BH107:BV107,5))</f>
        <v>402.029995663981</v>
      </c>
      <c r="BX107" s="42"/>
      <c r="BY107" s="35"/>
      <c r="BZ107" s="35"/>
      <c r="CA107" s="35"/>
      <c r="CB107" s="35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</row>
    <row r="108" spans="1:75" ht="12.75" customHeight="1">
      <c r="A108" s="28">
        <v>94</v>
      </c>
      <c r="B108" s="29" t="s">
        <v>60</v>
      </c>
      <c r="C108" s="16" t="s">
        <v>72</v>
      </c>
      <c r="D108" s="120">
        <v>2</v>
      </c>
      <c r="E108" s="177" t="s">
        <v>48</v>
      </c>
      <c r="F108" s="31">
        <v>1</v>
      </c>
      <c r="G108" s="50" t="s">
        <v>291</v>
      </c>
      <c r="H108" s="17" t="s">
        <v>565</v>
      </c>
      <c r="I108" s="341">
        <f>BG108</f>
        <v>377.5733938744305</v>
      </c>
      <c r="J108" s="251"/>
      <c r="L108" s="56">
        <f>IF(J108="",0,(L$4*(101+(1000*LOG(J$4,10))-(1000*LOG(J108,10)))))</f>
        <v>0</v>
      </c>
      <c r="M108" s="175"/>
      <c r="N108" s="18">
        <f>IF(AND(N$1&lt;&gt;$F108,M108&gt;0)=TRUE,1,"")</f>
      </c>
      <c r="O108" s="32">
        <f>IF(M108="",0,(O$4*(101+(1000*LOG(M$4,10))-(1000*LOG(M108,10)))))</f>
        <v>0</v>
      </c>
      <c r="Q108" s="55">
        <f>IF(AND(Q$1&lt;&gt;$F108,P108&gt;0)=TRUE,1,"")</f>
      </c>
      <c r="R108" s="56">
        <f>IF(P108="",0,(R$4*(101+(1000*LOG(P$4,10))-(1000*LOG(P108,10)))))</f>
        <v>0</v>
      </c>
      <c r="S108" s="175"/>
      <c r="T108" s="18">
        <f>IF(AND(T$1&lt;&gt;$F108,S108&gt;0)=TRUE,1,"")</f>
      </c>
      <c r="U108" s="32">
        <f>IF(S108="",0,(U$4*(101+(1000*LOG(S$4,10))-(1000*LOG(S108,10)))))</f>
        <v>0</v>
      </c>
      <c r="W108" s="55">
        <f>IF(AND(W$1&lt;&gt;$F108,V108&gt;0)=TRUE,1,"")</f>
      </c>
      <c r="X108" s="56">
        <f>IF(V108="",0,(X$4*(101+(1000*LOG(V$4,10))-(1000*LOG(V108,10)))))</f>
        <v>0</v>
      </c>
      <c r="Z108" s="18">
        <f>IF(AND(Z$1&lt;&gt;$F108,Y108&gt;0)=TRUE,1,"")</f>
      </c>
      <c r="AA108" s="32">
        <f>IF(Y108="",0,(AA$4*(101+(1000*LOG(Y$4,10))-(1000*LOG(Y108,10)))))</f>
        <v>0</v>
      </c>
      <c r="AB108" s="126"/>
      <c r="AC108" s="55">
        <f>IF(AND(AC$1&lt;&gt;$F108,AB108&gt;0)=TRUE,1,"")</f>
      </c>
      <c r="AD108" s="56">
        <f>IF(AB108="",0,(AD$4*(101+(1000*LOG(AB$4,10))-(1000*LOG(AB108,10)))))</f>
        <v>0</v>
      </c>
      <c r="AF108" s="18">
        <f>IF(AND(AF$1&lt;&gt;$F108,AE108&gt;0)=TRUE,1,"")</f>
      </c>
      <c r="AG108" s="34">
        <f>IF(AE108="",0,(AG$4*(101+(1000*LOG(AE$4,10))-(1000*LOG(AE108,10)))))</f>
        <v>0</v>
      </c>
      <c r="AI108" s="55">
        <f>IF(AND(AI$1&lt;&gt;$F108,AH108&gt;0)=TRUE,1,"")</f>
      </c>
      <c r="AJ108" s="56">
        <f>IF(AH108="",0,(AJ$4*(101+(1000*LOG(AH$4,10))-(1000*LOG(AH108,10)))))</f>
        <v>0</v>
      </c>
      <c r="AK108" s="35">
        <v>56</v>
      </c>
      <c r="AL108" s="18">
        <f>IF(AND(AL$1&lt;&gt;$F108,AK108&gt;0)=TRUE,1,"")</f>
      </c>
      <c r="AM108" s="34">
        <f>IF(AK108="",0,(AM$4*(101+(1000*LOG(AK$4,10))-(1000*LOG(AK108,10)))))</f>
        <v>172.67726000570804</v>
      </c>
      <c r="AO108" s="55">
        <f>IF(AND(AO$1&lt;&gt;$F108,AN108&gt;0)=TRUE,1,"")</f>
      </c>
      <c r="AP108" s="56">
        <f>IF(AN108="",0,(AP$4*(101+(1000*LOG(AN$4,10))-(1000*LOG(AN108,10)))))</f>
        <v>0</v>
      </c>
      <c r="AQ108" s="35"/>
      <c r="AR108" s="18">
        <f>IF(AND(AR$1&lt;&gt;$F108,AQ108&gt;0)=TRUE,1,"")</f>
      </c>
      <c r="AS108" s="32">
        <f>IF(AQ108="",0,(AS$4*(101+(1000*LOG(AQ$4,10))-(1000*LOG(AQ108,10)))))</f>
        <v>0</v>
      </c>
      <c r="AU108" s="55">
        <f>IF(AND(AU$1&lt;&gt;$F108,AT108&gt;0)=TRUE,1,"")</f>
      </c>
      <c r="AV108" s="56">
        <f>IF(AT108="",0,(AV$4*(101+(1000*LOG(AT$4,10))-(1000*LOG(AT108,10)))))</f>
        <v>0</v>
      </c>
      <c r="AW108" s="35">
        <v>37</v>
      </c>
      <c r="AX108" s="18">
        <f>IF(AND(AX$1&lt;&gt;$F108,AW108&gt;0)=TRUE,1,"")</f>
      </c>
      <c r="AY108" s="32">
        <f>IF(AW108="",0,(AY$4*(101+(1000*LOG(AW$4,10))-(1000*LOG(AW108,10)))))</f>
        <v>204.89613386872247</v>
      </c>
      <c r="BA108" s="55">
        <f>IF(AND(BA$1&lt;&gt;$F108,AZ108&gt;0)=TRUE,1,"")</f>
      </c>
      <c r="BB108" s="56">
        <f>IF(AZ108="",0,(BB$4*(101+(1000*LOG(AZ$4,10))-(1000*LOG(AZ108,10)))))</f>
        <v>0</v>
      </c>
      <c r="BC108" s="33">
        <f>L108+O108+R108+U108+X108+AA108+AD108+AG108+AJ108+AM108+AP108+AS108+AV108+AY108+BB108</f>
        <v>377.5733938744305</v>
      </c>
      <c r="BD108" s="36">
        <f>BW108</f>
        <v>377.5733938744305</v>
      </c>
      <c r="BE108" s="18">
        <f>IF(MAX(BA108,AX108,AU108,AR108,AO108,AL108,AI108,AF108,AC108,Z108,W108,T108,T108,Q108,N108,K108)&gt;0,"*","")</f>
      </c>
      <c r="BF108" s="34">
        <f>IF(BE108="*",BD108*0.05,0)</f>
        <v>0</v>
      </c>
      <c r="BG108" s="37">
        <f>BD108+BF108</f>
        <v>377.5733938744305</v>
      </c>
      <c r="BH108" s="30">
        <f>L108</f>
        <v>0</v>
      </c>
      <c r="BI108" s="30">
        <f>O108</f>
        <v>0</v>
      </c>
      <c r="BJ108" s="30">
        <f>R108</f>
        <v>0</v>
      </c>
      <c r="BK108" s="30">
        <f>U108</f>
        <v>0</v>
      </c>
      <c r="BL108" s="30">
        <f>X108</f>
        <v>0</v>
      </c>
      <c r="BM108" s="30">
        <f>AA108</f>
        <v>0</v>
      </c>
      <c r="BN108" s="30">
        <f>AD108</f>
        <v>0</v>
      </c>
      <c r="BO108" s="30">
        <f>AG108</f>
        <v>0</v>
      </c>
      <c r="BP108" s="30">
        <f>AJ108</f>
        <v>0</v>
      </c>
      <c r="BQ108" s="30">
        <f>AM108</f>
        <v>172.67726000570804</v>
      </c>
      <c r="BR108" s="30">
        <f>AP108</f>
        <v>0</v>
      </c>
      <c r="BS108" s="30">
        <f>AS108</f>
        <v>0</v>
      </c>
      <c r="BT108" s="30">
        <f>AV108</f>
        <v>0</v>
      </c>
      <c r="BU108" s="30">
        <f>AY108</f>
        <v>204.89613386872247</v>
      </c>
      <c r="BV108" s="30">
        <f>BB108</f>
        <v>0</v>
      </c>
      <c r="BW108" s="38">
        <f>(LARGE(BH108:BV108,1))+(LARGE(BH108:BV108,2))+(LARGE(BH108:BV108,3))+(LARGE(BH108:BV108,4))+(LARGE(BH108:BV108,5))</f>
        <v>377.5733938744305</v>
      </c>
    </row>
    <row r="109" spans="1:75" ht="12.75" customHeight="1">
      <c r="A109" s="28">
        <v>95</v>
      </c>
      <c r="B109" s="29" t="s">
        <v>38</v>
      </c>
      <c r="C109" s="16" t="s">
        <v>110</v>
      </c>
      <c r="D109" s="120">
        <v>2</v>
      </c>
      <c r="E109" s="177" t="s">
        <v>160</v>
      </c>
      <c r="F109" s="31">
        <v>1</v>
      </c>
      <c r="G109" s="50" t="s">
        <v>290</v>
      </c>
      <c r="H109" s="17" t="s">
        <v>565</v>
      </c>
      <c r="I109" s="341">
        <f>BG109</f>
        <v>363.88930208190857</v>
      </c>
      <c r="J109" s="251"/>
      <c r="L109" s="56">
        <f>IF(J109="",0,(L$4*(101+(1000*LOG(J$4,10))-(1000*LOG(J109,10)))))</f>
        <v>0</v>
      </c>
      <c r="M109" s="175"/>
      <c r="N109" s="18">
        <f>IF(AND(N$1&lt;&gt;$F109,M109&gt;0)=TRUE,1,"")</f>
      </c>
      <c r="O109" s="32">
        <f>IF(M109="",0,(O$4*(101+(1000*LOG(M$4,10))-(1000*LOG(M109,10)))))</f>
        <v>0</v>
      </c>
      <c r="Q109" s="55">
        <f>IF(AND(Q$1&lt;&gt;$F109,P109&gt;0)=TRUE,1,"")</f>
      </c>
      <c r="R109" s="56">
        <f>IF(P109="",0,(R$4*(101+(1000*LOG(P$4,10))-(1000*LOG(P109,10)))))</f>
        <v>0</v>
      </c>
      <c r="S109" s="175"/>
      <c r="T109" s="18">
        <f>IF(AND(T$1&lt;&gt;$F109,S109&gt;0)=TRUE,1,"")</f>
      </c>
      <c r="U109" s="32">
        <f>IF(S109="",0,(U$4*(101+(1000*LOG(S$4,10))-(1000*LOG(S109,10)))))</f>
        <v>0</v>
      </c>
      <c r="W109" s="55">
        <f>IF(AND(W$1&lt;&gt;$F109,V109&gt;0)=TRUE,1,"")</f>
      </c>
      <c r="X109" s="56">
        <f>IF(V109="",0,(X$4*(101+(1000*LOG(V$4,10))-(1000*LOG(V109,10)))))</f>
        <v>0</v>
      </c>
      <c r="Y109" s="202">
        <v>32</v>
      </c>
      <c r="Z109" s="18">
        <f>IF(AND(Z$1&lt;&gt;$F109,Y109&gt;0)=TRUE,1,"")</f>
      </c>
      <c r="AA109" s="32">
        <f>IF(Y109="",0,(AA$4*(101+(1000*LOG(Y$4,10))-(1000*LOG(Y109,10)))))</f>
        <v>219.5420228711302</v>
      </c>
      <c r="AB109" s="126"/>
      <c r="AC109" s="55">
        <f>IF(AND(AC$1&lt;&gt;$F109,AB109&gt;0)=TRUE,1,"")</f>
      </c>
      <c r="AD109" s="56">
        <f>IF(AB109="",0,(AD$4*(101+(1000*LOG(AB$4,10))-(1000*LOG(AB109,10)))))</f>
        <v>0</v>
      </c>
      <c r="AF109" s="18">
        <f>IF(AND(AF$1&lt;&gt;$F109,AE109&gt;0)=TRUE,1,"")</f>
      </c>
      <c r="AG109" s="34">
        <f>IF(AE109="",0,(AG$4*(101+(1000*LOG(AE$4,10))-(1000*LOG(AE109,10)))))</f>
        <v>0</v>
      </c>
      <c r="AI109" s="55">
        <f>IF(AND(AI$1&lt;&gt;$F109,AH109&gt;0)=TRUE,1,"")</f>
      </c>
      <c r="AJ109" s="56">
        <f>IF(AH109="",0,(AJ$4*(101+(1000*LOG(AH$4,10))-(1000*LOG(AH109,10)))))</f>
        <v>0</v>
      </c>
      <c r="AK109" s="35">
        <v>59</v>
      </c>
      <c r="AL109" s="18">
        <f>IF(AND(AL$1&lt;&gt;$F109,AK109&gt;0)=TRUE,1,"")</f>
      </c>
      <c r="AM109" s="34">
        <f>IF(AK109="",0,(AM$4*(101+(1000*LOG(AK$4,10))-(1000*LOG(AK109,10)))))</f>
        <v>144.34727921077837</v>
      </c>
      <c r="AO109" s="55">
        <f>IF(AND(AO$1&lt;&gt;$F109,AN109&gt;0)=TRUE,1,"")</f>
      </c>
      <c r="AP109" s="56">
        <f>IF(AN109="",0,(AP$4*(101+(1000*LOG(AN$4,10))-(1000*LOG(AN109,10)))))</f>
        <v>0</v>
      </c>
      <c r="AQ109" s="35"/>
      <c r="AR109" s="18">
        <f>IF(AND(AR$1&lt;&gt;$F109,AQ109&gt;0)=TRUE,1,"")</f>
      </c>
      <c r="AS109" s="32">
        <f>IF(AQ109="",0,(AS$4*(101+(1000*LOG(AQ$4,10))-(1000*LOG(AQ109,10)))))</f>
        <v>0</v>
      </c>
      <c r="AU109" s="55">
        <f>IF(AND(AU$1&lt;&gt;$F109,AT109&gt;0)=TRUE,1,"")</f>
      </c>
      <c r="AV109" s="56">
        <f>IF(AT109="",0,(AV$4*(101+(1000*LOG(AT$4,10))-(1000*LOG(AT109,10)))))</f>
        <v>0</v>
      </c>
      <c r="AW109" s="35"/>
      <c r="AX109" s="18">
        <f>IF(AND(AX$1&lt;&gt;$F109,AW109&gt;0)=TRUE,1,"")</f>
      </c>
      <c r="AY109" s="32">
        <f>IF(AW109="",0,(AY$4*(101+(1000*LOG(AW$4,10))-(1000*LOG(AW109,10)))))</f>
        <v>0</v>
      </c>
      <c r="BA109" s="55">
        <f>IF(AND(BA$1&lt;&gt;$F109,AZ109&gt;0)=TRUE,1,"")</f>
      </c>
      <c r="BB109" s="56">
        <f>IF(AZ109="",0,(BB$4*(101+(1000*LOG(AZ$4,10))-(1000*LOG(AZ109,10)))))</f>
        <v>0</v>
      </c>
      <c r="BC109" s="33">
        <f>L109+O109+R109+U109+X109+AA109+AD109+AG109+AJ109+AM109+AP109+AS109+AV109+AY109+BB109</f>
        <v>363.88930208190857</v>
      </c>
      <c r="BD109" s="36">
        <f>BW109</f>
        <v>363.88930208190857</v>
      </c>
      <c r="BE109" s="18">
        <f>IF(MAX(BA109,AX109,AU109,AR109,AO109,AL109,AI109,AF109,AC109,Z109,W109,T109,T109,Q109,N109,K109)&gt;0,"*","")</f>
      </c>
      <c r="BF109" s="34">
        <f>IF(BE109="*",BD109*0.05,0)</f>
        <v>0</v>
      </c>
      <c r="BG109" s="37">
        <f>BD109+BF109</f>
        <v>363.88930208190857</v>
      </c>
      <c r="BH109" s="30">
        <f>L109</f>
        <v>0</v>
      </c>
      <c r="BI109" s="30">
        <f>O109</f>
        <v>0</v>
      </c>
      <c r="BJ109" s="30">
        <f>R109</f>
        <v>0</v>
      </c>
      <c r="BK109" s="30">
        <f>U109</f>
        <v>0</v>
      </c>
      <c r="BL109" s="30">
        <f>X109</f>
        <v>0</v>
      </c>
      <c r="BM109" s="30">
        <f>AA109</f>
        <v>219.5420228711302</v>
      </c>
      <c r="BN109" s="30">
        <f>AD109</f>
        <v>0</v>
      </c>
      <c r="BO109" s="30">
        <f>AG109</f>
        <v>0</v>
      </c>
      <c r="BP109" s="30">
        <f>AJ109</f>
        <v>0</v>
      </c>
      <c r="BQ109" s="30">
        <f>AM109</f>
        <v>144.34727921077837</v>
      </c>
      <c r="BR109" s="30">
        <f>AP109</f>
        <v>0</v>
      </c>
      <c r="BS109" s="30">
        <f>AS109</f>
        <v>0</v>
      </c>
      <c r="BT109" s="30">
        <f>AV109</f>
        <v>0</v>
      </c>
      <c r="BU109" s="30">
        <f>AY109</f>
        <v>0</v>
      </c>
      <c r="BV109" s="30">
        <f>BB109</f>
        <v>0</v>
      </c>
      <c r="BW109" s="38">
        <f>(LARGE(BH109:BV109,1))+(LARGE(BH109:BV109,2))+(LARGE(BH109:BV109,3))+(LARGE(BH109:BV109,4))+(LARGE(BH109:BV109,5))</f>
        <v>363.88930208190857</v>
      </c>
    </row>
    <row r="110" spans="1:75" ht="12.75" customHeight="1">
      <c r="A110" s="28">
        <v>96</v>
      </c>
      <c r="B110" s="29" t="s">
        <v>22</v>
      </c>
      <c r="C110" s="16" t="s">
        <v>23</v>
      </c>
      <c r="D110" s="120">
        <v>1</v>
      </c>
      <c r="E110" s="177" t="s">
        <v>48</v>
      </c>
      <c r="F110" s="31">
        <v>1</v>
      </c>
      <c r="G110" s="50" t="s">
        <v>290</v>
      </c>
      <c r="H110" s="17" t="s">
        <v>565</v>
      </c>
      <c r="I110" s="341">
        <f>BG110</f>
        <v>325.9398265934983</v>
      </c>
      <c r="J110" s="251"/>
      <c r="L110" s="56">
        <f>IF(J110="",0,(L$4*(101+(1000*LOG(J$4,10))-(1000*LOG(J110,10)))))</f>
        <v>0</v>
      </c>
      <c r="M110" s="175"/>
      <c r="N110" s="18">
        <f>IF(AND(N$1&lt;&gt;$F110,M110&gt;0)=TRUE,1,"")</f>
      </c>
      <c r="O110" s="32">
        <f>IF(M110="",0,(O$4*(101+(1000*LOG(M$4,10))-(1000*LOG(M110,10)))))</f>
        <v>0</v>
      </c>
      <c r="Q110" s="55">
        <f>IF(AND(Q$1&lt;&gt;$F110,P110&gt;0)=TRUE,1,"")</f>
      </c>
      <c r="R110" s="56">
        <f>IF(P110="",0,(R$4*(101+(1000*LOG(P$4,10))-(1000*LOG(P110,10)))))</f>
        <v>0</v>
      </c>
      <c r="S110" s="175"/>
      <c r="T110" s="18">
        <f>IF(AND(T$1&lt;&gt;$F110,S110&gt;0)=TRUE,1,"")</f>
      </c>
      <c r="U110" s="32">
        <f>IF(S110="",0,(U$4*(101+(1000*LOG(S$4,10))-(1000*LOG(S110,10)))))</f>
        <v>0</v>
      </c>
      <c r="W110" s="55">
        <f>IF(AND(W$1&lt;&gt;$F110,V110&gt;0)=TRUE,1,"")</f>
      </c>
      <c r="X110" s="56">
        <f>IF(V110="",0,(X$4*(101+(1000*LOG(V$4,10))-(1000*LOG(V110,10)))))</f>
        <v>0</v>
      </c>
      <c r="Z110" s="18">
        <f>IF(AND(Z$1&lt;&gt;$F110,Y110&gt;0)=TRUE,1,"")</f>
      </c>
      <c r="AA110" s="32">
        <f>IF(Y110="",0,(AA$4*(101+(1000*LOG(Y$4,10))-(1000*LOG(Y110,10)))))</f>
        <v>0</v>
      </c>
      <c r="AB110" s="126"/>
      <c r="AC110" s="55">
        <f>IF(AND(AC$1&lt;&gt;$F110,AB110&gt;0)=TRUE,1,"")</f>
      </c>
      <c r="AD110" s="56">
        <f>IF(AB110="",0,(AD$4*(101+(1000*LOG(AB$4,10))-(1000*LOG(AB110,10)))))</f>
        <v>0</v>
      </c>
      <c r="AF110" s="18">
        <f>IF(AND(AF$1&lt;&gt;$F110,AE110&gt;0)=TRUE,1,"")</f>
      </c>
      <c r="AG110" s="34">
        <f>IF(AE110="",0,(AG$4*(101+(1000*LOG(AE$4,10))-(1000*LOG(AE110,10)))))</f>
        <v>0</v>
      </c>
      <c r="AI110" s="55">
        <f>IF(AND(AI$1&lt;&gt;$F110,AH110&gt;0)=TRUE,1,"")</f>
      </c>
      <c r="AJ110" s="56">
        <f>IF(AH110="",0,(AJ$4*(101+(1000*LOG(AH$4,10))-(1000*LOG(AH110,10)))))</f>
        <v>0</v>
      </c>
      <c r="AL110" s="18">
        <f>IF(AND(AL$1&lt;&gt;$F110,AK110&gt;0)=TRUE,1,"")</f>
      </c>
      <c r="AM110" s="34">
        <f>IF(AK110="",0,(AM$4*(101+(1000*LOG(AK$4,10))-(1000*LOG(AK110,10)))))</f>
        <v>0</v>
      </c>
      <c r="AO110" s="55">
        <f>IF(AND(AO$1&lt;&gt;$F110,AN110&gt;0)=TRUE,1,"")</f>
      </c>
      <c r="AP110" s="56">
        <f>IF(AN110="",0,(AP$4*(101+(1000*LOG(AN$4,10))-(1000*LOG(AN110,10)))))</f>
        <v>0</v>
      </c>
      <c r="AQ110" s="35"/>
      <c r="AR110" s="18">
        <f>IF(AND(AR$1&lt;&gt;$F110,AQ110&gt;0)=TRUE,1,"")</f>
      </c>
      <c r="AS110" s="32">
        <f>IF(AQ110="",0,(AS$4*(101+(1000*LOG(AQ$4,10))-(1000*LOG(AQ110,10)))))</f>
        <v>0</v>
      </c>
      <c r="AU110" s="55">
        <f>IF(AND(AU$1&lt;&gt;$F110,AT110&gt;0)=TRUE,1,"")</f>
      </c>
      <c r="AV110" s="56">
        <f>IF(AT110="",0,(AV$4*(101+(1000*LOG(AT$4,10))-(1000*LOG(AT110,10)))))</f>
        <v>0</v>
      </c>
      <c r="AW110" s="35">
        <v>28</v>
      </c>
      <c r="AX110" s="18">
        <f>IF(AND(AX$1&lt;&gt;$F110,AW110&gt;0)=TRUE,1,"")</f>
      </c>
      <c r="AY110" s="32">
        <f>IF(AW110="",0,(AY$4*(101+(1000*LOG(AW$4,10))-(1000*LOG(AW110,10)))))</f>
        <v>325.9398265934983</v>
      </c>
      <c r="BA110" s="55">
        <f>IF(AND(BA$1&lt;&gt;$F110,AZ110&gt;0)=TRUE,1,"")</f>
      </c>
      <c r="BB110" s="56">
        <f>IF(AZ110="",0,(BB$4*(101+(1000*LOG(AZ$4,10))-(1000*LOG(AZ110,10)))))</f>
        <v>0</v>
      </c>
      <c r="BC110" s="33">
        <f>L110+O110+R110+U110+X110+AA110+AD110+AG110+AJ110+AM110+AP110+AS110+AV110+AY110+BB110</f>
        <v>325.9398265934983</v>
      </c>
      <c r="BD110" s="36">
        <f>BW110</f>
        <v>325.9398265934983</v>
      </c>
      <c r="BE110" s="18">
        <f>IF(MAX(BA110,AX110,AU110,AR110,AO110,AL110,AI110,AF110,AC110,Z110,W110,T110,T110,Q110,N110,K110)&gt;0,"*","")</f>
      </c>
      <c r="BF110" s="34">
        <f>IF(BE110="*",BD110*0.05,0)</f>
        <v>0</v>
      </c>
      <c r="BG110" s="37">
        <f>BD110+BF110</f>
        <v>325.9398265934983</v>
      </c>
      <c r="BH110" s="30">
        <f>L110</f>
        <v>0</v>
      </c>
      <c r="BI110" s="30">
        <f>O110</f>
        <v>0</v>
      </c>
      <c r="BJ110" s="30">
        <f>R110</f>
        <v>0</v>
      </c>
      <c r="BK110" s="30">
        <f>U110</f>
        <v>0</v>
      </c>
      <c r="BL110" s="30">
        <f>X110</f>
        <v>0</v>
      </c>
      <c r="BM110" s="30">
        <f>AA110</f>
        <v>0</v>
      </c>
      <c r="BN110" s="30">
        <f>AD110</f>
        <v>0</v>
      </c>
      <c r="BO110" s="30">
        <f>AG110</f>
        <v>0</v>
      </c>
      <c r="BP110" s="30">
        <f>AJ110</f>
        <v>0</v>
      </c>
      <c r="BQ110" s="30">
        <f>AM110</f>
        <v>0</v>
      </c>
      <c r="BR110" s="30">
        <f>AP110</f>
        <v>0</v>
      </c>
      <c r="BS110" s="30">
        <f>AS110</f>
        <v>0</v>
      </c>
      <c r="BT110" s="30">
        <f>AV110</f>
        <v>0</v>
      </c>
      <c r="BU110" s="30">
        <f>AY110</f>
        <v>325.9398265934983</v>
      </c>
      <c r="BV110" s="30">
        <f>BB110</f>
        <v>0</v>
      </c>
      <c r="BW110" s="38">
        <f>(LARGE(BH110:BV110,1))+(LARGE(BH110:BV110,2))+(LARGE(BH110:BV110,3))+(LARGE(BH110:BV110,4))+(LARGE(BH110:BV110,5))</f>
        <v>325.9398265934983</v>
      </c>
    </row>
    <row r="111" spans="1:75" ht="12.75" customHeight="1">
      <c r="A111" s="28">
        <v>97</v>
      </c>
      <c r="B111" s="29" t="s">
        <v>215</v>
      </c>
      <c r="C111" s="16" t="s">
        <v>2</v>
      </c>
      <c r="D111" s="120">
        <v>1</v>
      </c>
      <c r="E111" s="177" t="s">
        <v>46</v>
      </c>
      <c r="F111" s="31">
        <v>1</v>
      </c>
      <c r="G111" s="50" t="s">
        <v>289</v>
      </c>
      <c r="H111" s="17" t="s">
        <v>565</v>
      </c>
      <c r="I111" s="341">
        <f>BG111</f>
        <v>310.69986003676104</v>
      </c>
      <c r="J111" s="251"/>
      <c r="L111" s="56">
        <f>IF(J111="",0,(L$4*(101+(1000*LOG(J$4,10))-(1000*LOG(J111,10)))))</f>
        <v>0</v>
      </c>
      <c r="M111" s="175"/>
      <c r="N111" s="18">
        <f>IF(AND(N$1&lt;&gt;$F111,M111&gt;0)=TRUE,1,"")</f>
      </c>
      <c r="O111" s="32">
        <f>IF(M111="",0,(O$4*(101+(1000*LOG(M$4,10))-(1000*LOG(M111,10)))))</f>
        <v>0</v>
      </c>
      <c r="Q111" s="55">
        <f>IF(AND(Q$1&lt;&gt;$F111,P111&gt;0)=TRUE,1,"")</f>
      </c>
      <c r="R111" s="56">
        <f>IF(P111="",0,(R$4*(101+(1000*LOG(P$4,10))-(1000*LOG(P111,10)))))</f>
        <v>0</v>
      </c>
      <c r="S111" s="175"/>
      <c r="T111" s="18">
        <f>IF(AND(T$1&lt;&gt;$F111,S111&gt;0)=TRUE,1,"")</f>
      </c>
      <c r="U111" s="32">
        <f>IF(S111="",0,(U$4*(101+(1000*LOG(S$4,10))-(1000*LOG(S111,10)))))</f>
        <v>0</v>
      </c>
      <c r="W111" s="55">
        <f>IF(AND(W$1&lt;&gt;$F111,V111&gt;0)=TRUE,1,"")</f>
      </c>
      <c r="X111" s="56">
        <f>IF(V111="",0,(X$4*(101+(1000*LOG(V$4,10))-(1000*LOG(V111,10)))))</f>
        <v>0</v>
      </c>
      <c r="Z111" s="18">
        <f>IF(AND(Z$1&lt;&gt;$F111,Y111&gt;0)=TRUE,1,"")</f>
      </c>
      <c r="AA111" s="32">
        <f>IF(Y111="",0,(AA$4*(101+(1000*LOG(Y$4,10))-(1000*LOG(Y111,10)))))</f>
        <v>0</v>
      </c>
      <c r="AB111" s="126"/>
      <c r="AC111" s="55">
        <f>IF(AND(AC$1&lt;&gt;$F111,AB111&gt;0)=TRUE,1,"")</f>
      </c>
      <c r="AD111" s="56">
        <f>IF(AB111="",0,(AD$4*(101+(1000*LOG(AB$4,10))-(1000*LOG(AB111,10)))))</f>
        <v>0</v>
      </c>
      <c r="AF111" s="18">
        <f>IF(AND(AF$1&lt;&gt;$F111,AE111&gt;0)=TRUE,1,"")</f>
      </c>
      <c r="AG111" s="34">
        <f>IF(AE111="",0,(AG$4*(101+(1000*LOG(AE$4,10))-(1000*LOG(AE111,10)))))</f>
        <v>0</v>
      </c>
      <c r="AI111" s="55">
        <f>IF(AND(AI$1&lt;&gt;$F111,AH111&gt;0)=TRUE,1,"")</f>
      </c>
      <c r="AJ111" s="56">
        <f>IF(AH111="",0,(AJ$4*(101+(1000*LOG(AH$4,10))-(1000*LOG(AH111,10)))))</f>
        <v>0</v>
      </c>
      <c r="AL111" s="18">
        <f>IF(AND(AL$1&lt;&gt;$F111,AK111&gt;0)=TRUE,1,"")</f>
      </c>
      <c r="AM111" s="34">
        <f>IF(AK111="",0,(AM$4*(101+(1000*LOG(AK$4,10))-(1000*LOG(AK111,10)))))</f>
        <v>0</v>
      </c>
      <c r="AO111" s="55">
        <f>IF(AND(AO$1&lt;&gt;$F111,AN111&gt;0)=TRUE,1,"")</f>
      </c>
      <c r="AP111" s="56">
        <f>IF(AN111="",0,(AP$4*(101+(1000*LOG(AN$4,10))-(1000*LOG(AN111,10)))))</f>
        <v>0</v>
      </c>
      <c r="AQ111" s="35"/>
      <c r="AR111" s="18">
        <f>IF(AND(AR$1&lt;&gt;$F111,AQ111&gt;0)=TRUE,1,"")</f>
      </c>
      <c r="AS111" s="32">
        <f>IF(AQ111="",0,(AS$4*(101+(1000*LOG(AQ$4,10))-(1000*LOG(AQ111,10)))))</f>
        <v>0</v>
      </c>
      <c r="AU111" s="55">
        <f>IF(AND(AU$1&lt;&gt;$F111,AT111&gt;0)=TRUE,1,"")</f>
      </c>
      <c r="AV111" s="56">
        <f>IF(AT111="",0,(AV$4*(101+(1000*LOG(AT$4,10))-(1000*LOG(AT111,10)))))</f>
        <v>0</v>
      </c>
      <c r="AW111" s="35">
        <v>29</v>
      </c>
      <c r="AX111" s="18">
        <f>IF(AND(AX$1&lt;&gt;$F111,AW111&gt;0)=TRUE,1,"")</f>
      </c>
      <c r="AY111" s="32">
        <f>IF(AW111="",0,(AY$4*(101+(1000*LOG(AW$4,10))-(1000*LOG(AW111,10)))))</f>
        <v>310.69986003676104</v>
      </c>
      <c r="BA111" s="55">
        <f>IF(AND(BA$1&lt;&gt;$F111,AZ111&gt;0)=TRUE,1,"")</f>
      </c>
      <c r="BB111" s="56">
        <f>IF(AZ111="",0,(BB$4*(101+(1000*LOG(AZ$4,10))-(1000*LOG(AZ111,10)))))</f>
        <v>0</v>
      </c>
      <c r="BC111" s="33">
        <f>L111+O111+R111+U111+X111+AA111+AD111+AG111+AJ111+AM111+AP111+AS111+AV111+AY111+BB111</f>
        <v>310.69986003676104</v>
      </c>
      <c r="BD111" s="36">
        <f>BW111</f>
        <v>310.69986003676104</v>
      </c>
      <c r="BE111" s="18">
        <f>IF(MAX(BA111,AX111,AU111,AR111,AO111,AL111,AI111,AF111,AC111,Z111,W111,T111,T111,Q111,N111,K111)&gt;0,"*","")</f>
      </c>
      <c r="BF111" s="34">
        <f>IF(BE111="*",BD111*0.05,0)</f>
        <v>0</v>
      </c>
      <c r="BG111" s="37">
        <f>BD111+BF111</f>
        <v>310.69986003676104</v>
      </c>
      <c r="BH111" s="30">
        <f>L111</f>
        <v>0</v>
      </c>
      <c r="BI111" s="30">
        <f>O111</f>
        <v>0</v>
      </c>
      <c r="BJ111" s="30">
        <f>R111</f>
        <v>0</v>
      </c>
      <c r="BK111" s="30">
        <f>U111</f>
        <v>0</v>
      </c>
      <c r="BL111" s="30">
        <f>X111</f>
        <v>0</v>
      </c>
      <c r="BM111" s="30">
        <f>AA111</f>
        <v>0</v>
      </c>
      <c r="BN111" s="30">
        <f>AD111</f>
        <v>0</v>
      </c>
      <c r="BO111" s="30">
        <f>AG111</f>
        <v>0</v>
      </c>
      <c r="BP111" s="30">
        <f>AJ111</f>
        <v>0</v>
      </c>
      <c r="BQ111" s="30">
        <f>AM111</f>
        <v>0</v>
      </c>
      <c r="BR111" s="30">
        <f>AP111</f>
        <v>0</v>
      </c>
      <c r="BS111" s="30">
        <f>AS111</f>
        <v>0</v>
      </c>
      <c r="BT111" s="30">
        <f>AV111</f>
        <v>0</v>
      </c>
      <c r="BU111" s="30">
        <f>AY111</f>
        <v>310.69986003676104</v>
      </c>
      <c r="BV111" s="30">
        <f>BB111</f>
        <v>0</v>
      </c>
      <c r="BW111" s="38">
        <f>(LARGE(BH111:BV111,1))+(LARGE(BH111:BV111,2))+(LARGE(BH111:BV111,3))+(LARGE(BH111:BV111,4))+(LARGE(BH111:BV111,5))</f>
        <v>310.69986003676104</v>
      </c>
    </row>
    <row r="112" spans="1:75" ht="12.75" customHeight="1">
      <c r="A112" s="28">
        <v>98</v>
      </c>
      <c r="B112" s="29" t="s">
        <v>141</v>
      </c>
      <c r="C112" s="16" t="s">
        <v>147</v>
      </c>
      <c r="D112" s="120">
        <v>1</v>
      </c>
      <c r="E112" s="177" t="s">
        <v>35</v>
      </c>
      <c r="F112" s="31">
        <v>2</v>
      </c>
      <c r="G112" s="50" t="s">
        <v>290</v>
      </c>
      <c r="H112" s="17" t="s">
        <v>565</v>
      </c>
      <c r="I112" s="341">
        <f>BG112</f>
        <v>297.2946451439682</v>
      </c>
      <c r="J112" s="251"/>
      <c r="L112" s="56">
        <f>IF(J112="",0,(L$4*(101+(1000*LOG(J$4,10))-(1000*LOG(J112,10)))))</f>
        <v>0</v>
      </c>
      <c r="M112" s="175"/>
      <c r="N112" s="18">
        <f>IF(AND(N$1&lt;&gt;$F112,M112&gt;0)=TRUE,1,"")</f>
      </c>
      <c r="O112" s="32">
        <f>IF(M112="",0,(O$4*(101+(1000*LOG(M$4,10))-(1000*LOG(M112,10)))))</f>
        <v>0</v>
      </c>
      <c r="Q112" s="55">
        <f>IF(AND(Q$1&lt;&gt;$F112,P112&gt;0)=TRUE,1,"")</f>
      </c>
      <c r="R112" s="56">
        <f>IF(P112="",0,(R$4*(101+(1000*LOG(P$4,10))-(1000*LOG(P112,10)))))</f>
        <v>0</v>
      </c>
      <c r="S112" s="175"/>
      <c r="T112" s="18">
        <f>IF(AND(T$1&lt;&gt;$F112,S112&gt;0)=TRUE,1,"")</f>
      </c>
      <c r="U112" s="32">
        <f>IF(S112="",0,(U$4*(101+(1000*LOG(S$4,10))-(1000*LOG(S112,10)))))</f>
        <v>0</v>
      </c>
      <c r="W112" s="55">
        <f>IF(AND(W$1&lt;&gt;$F112,V112&gt;0)=TRUE,1,"")</f>
      </c>
      <c r="X112" s="56">
        <f>IF(V112="",0,(X$4*(101+(1000*LOG(V$4,10))-(1000*LOG(V112,10)))))</f>
        <v>0</v>
      </c>
      <c r="Z112" s="18">
        <f>IF(AND(Z$1&lt;&gt;$F112,Y112&gt;0)=TRUE,1,"")</f>
      </c>
      <c r="AA112" s="32">
        <f>IF(Y112="",0,(AA$4*(101+(1000*LOG(Y$4,10))-(1000*LOG(Y112,10)))))</f>
        <v>0</v>
      </c>
      <c r="AB112" s="126"/>
      <c r="AC112" s="55">
        <f>IF(AND(AC$1&lt;&gt;$F112,AB112&gt;0)=TRUE,1,"")</f>
      </c>
      <c r="AD112" s="56">
        <f>IF(AB112="",0,(AD$4*(101+(1000*LOG(AB$4,10))-(1000*LOG(AB112,10)))))</f>
        <v>0</v>
      </c>
      <c r="AE112" s="35">
        <v>21</v>
      </c>
      <c r="AF112" s="18">
        <f>IF(AND(AF$1&lt;&gt;$F112,AE112&gt;0)=TRUE,1,"")</f>
      </c>
      <c r="AG112" s="34">
        <f>IF(AE112="",0,(AG$4*(101+(1000*LOG(AE$4,10))-(1000*LOG(AE112,10)))))</f>
        <v>297.2946451439682</v>
      </c>
      <c r="AI112" s="55">
        <f>IF(AND(AI$1&lt;&gt;$F112,AH112&gt;0)=TRUE,1,"")</f>
      </c>
      <c r="AJ112" s="56">
        <f>IF(AH112="",0,(AJ$4*(101+(1000*LOG(AH$4,10))-(1000*LOG(AH112,10)))))</f>
        <v>0</v>
      </c>
      <c r="AL112" s="18">
        <f>IF(AND(AL$1&lt;&gt;$F112,AK112&gt;0)=TRUE,1,"")</f>
      </c>
      <c r="AM112" s="34">
        <f>IF(AK112="",0,(AM$4*(101+(1000*LOG(AK$4,10))-(1000*LOG(AK112,10)))))</f>
        <v>0</v>
      </c>
      <c r="AO112" s="55">
        <f>IF(AND(AO$1&lt;&gt;$F112,AN112&gt;0)=TRUE,1,"")</f>
      </c>
      <c r="AP112" s="56">
        <f>IF(AN112="",0,(AP$4*(101+(1000*LOG(AN$4,10))-(1000*LOG(AN112,10)))))</f>
        <v>0</v>
      </c>
      <c r="AQ112" s="35"/>
      <c r="AR112" s="18">
        <f>IF(AND(AR$1&lt;&gt;$F112,AQ112&gt;0)=TRUE,1,"")</f>
      </c>
      <c r="AS112" s="32">
        <f>IF(AQ112="",0,(AS$4*(101+(1000*LOG(AQ$4,10))-(1000*LOG(AQ112,10)))))</f>
        <v>0</v>
      </c>
      <c r="AU112" s="55">
        <f>IF(AND(AU$1&lt;&gt;$F112,AT112&gt;0)=TRUE,1,"")</f>
      </c>
      <c r="AV112" s="56">
        <f>IF(AT112="",0,(AV$4*(101+(1000*LOG(AT$4,10))-(1000*LOG(AT112,10)))))</f>
        <v>0</v>
      </c>
      <c r="AW112" s="35"/>
      <c r="AX112" s="18">
        <f>IF(AND(AX$1&lt;&gt;$F112,AW112&gt;0)=TRUE,1,"")</f>
      </c>
      <c r="AY112" s="32">
        <f>IF(AW112="",0,(AY$4*(101+(1000*LOG(AW$4,10))-(1000*LOG(AW112,10)))))</f>
        <v>0</v>
      </c>
      <c r="BA112" s="55">
        <f>IF(AND(BA$1&lt;&gt;$F112,AZ112&gt;0)=TRUE,1,"")</f>
      </c>
      <c r="BB112" s="56">
        <f>IF(AZ112="",0,(BB$4*(101+(1000*LOG(AZ$4,10))-(1000*LOG(AZ112,10)))))</f>
        <v>0</v>
      </c>
      <c r="BC112" s="33">
        <f>L112+O112+R112+U112+X112+AA112+AD112+AG112+AJ112+AM112+AP112+AS112+AV112+AY112+BB112</f>
        <v>297.2946451439682</v>
      </c>
      <c r="BD112" s="36">
        <f>BW112</f>
        <v>297.2946451439682</v>
      </c>
      <c r="BE112" s="18">
        <f>IF(MAX(BA112,AX112,AU112,AR112,AO112,AL112,AI112,AF112,AC112,Z112,W112,T112,T112,Q112,N112,K112)&gt;0,"*","")</f>
      </c>
      <c r="BF112" s="34">
        <f>IF(BE112="*",BD112*0.05,0)</f>
        <v>0</v>
      </c>
      <c r="BG112" s="37">
        <f>BD112+BF112</f>
        <v>297.2946451439682</v>
      </c>
      <c r="BH112" s="30">
        <f>L112</f>
        <v>0</v>
      </c>
      <c r="BI112" s="30">
        <f>O112</f>
        <v>0</v>
      </c>
      <c r="BJ112" s="30">
        <f>R112</f>
        <v>0</v>
      </c>
      <c r="BK112" s="30">
        <f>U112</f>
        <v>0</v>
      </c>
      <c r="BL112" s="30">
        <f>X112</f>
        <v>0</v>
      </c>
      <c r="BM112" s="30">
        <f>AA112</f>
        <v>0</v>
      </c>
      <c r="BN112" s="30">
        <f>AD112</f>
        <v>0</v>
      </c>
      <c r="BO112" s="30">
        <f>AG112</f>
        <v>297.2946451439682</v>
      </c>
      <c r="BP112" s="30">
        <f>AJ112</f>
        <v>0</v>
      </c>
      <c r="BQ112" s="30">
        <f>AM112</f>
        <v>0</v>
      </c>
      <c r="BR112" s="30">
        <f>AP112</f>
        <v>0</v>
      </c>
      <c r="BS112" s="30">
        <f>AS112</f>
        <v>0</v>
      </c>
      <c r="BT112" s="30">
        <f>AV112</f>
        <v>0</v>
      </c>
      <c r="BU112" s="30">
        <f>AY112</f>
        <v>0</v>
      </c>
      <c r="BV112" s="30">
        <f>BB112</f>
        <v>0</v>
      </c>
      <c r="BW112" s="38">
        <f>(LARGE(BH112:BV112,1))+(LARGE(BH112:BV112,2))+(LARGE(BH112:BV112,3))+(LARGE(BH112:BV112,4))+(LARGE(BH112:BV112,5))</f>
        <v>297.2946451439682</v>
      </c>
    </row>
    <row r="113" spans="1:177" s="4" customFormat="1" ht="12.75" customHeight="1">
      <c r="A113" s="28">
        <v>98</v>
      </c>
      <c r="B113" s="193" t="s">
        <v>330</v>
      </c>
      <c r="C113" s="194" t="s">
        <v>331</v>
      </c>
      <c r="D113" s="188">
        <v>2</v>
      </c>
      <c r="E113" s="189" t="s">
        <v>288</v>
      </c>
      <c r="F113" s="190">
        <v>3</v>
      </c>
      <c r="G113" s="191" t="s">
        <v>290</v>
      </c>
      <c r="H113" s="192" t="s">
        <v>5</v>
      </c>
      <c r="I113" s="342">
        <f>BG113</f>
        <v>296.4262887480244</v>
      </c>
      <c r="J113" s="251"/>
      <c r="K113" s="55"/>
      <c r="L113" s="56">
        <f>IF(J113="",0,(L$4*(101+(1000*LOG(J$4,10))-(1000*LOG(J113,10)))))</f>
        <v>0</v>
      </c>
      <c r="M113" s="175"/>
      <c r="N113" s="18"/>
      <c r="O113" s="32">
        <f>IF(M113="",0,(O$4*(101+(1000*LOG(M$4,10))-(1000*LOG(M113,10)))))</f>
        <v>0</v>
      </c>
      <c r="P113" s="168">
        <v>18</v>
      </c>
      <c r="Q113" s="55">
        <f>IF(AND(Q$1&lt;&gt;$F113,P113&gt;0)=TRUE,1,"")</f>
        <v>1</v>
      </c>
      <c r="R113" s="56">
        <f>IF(P113="",0,(R$4*(101+(1000*LOG(P$4,10))-(1000*LOG(P113,10)))))</f>
        <v>167.94678963061324</v>
      </c>
      <c r="S113" s="175"/>
      <c r="T113" s="18">
        <f>IF(AND(T$1&lt;&gt;$F113,S113&gt;0)=TRUE,1,"")</f>
      </c>
      <c r="U113" s="32">
        <f>IF(S113="",0,(U$4*(101+(1000*LOG(S$4,10))-(1000*LOG(S113,10)))))</f>
        <v>0</v>
      </c>
      <c r="V113" s="168">
        <v>32</v>
      </c>
      <c r="W113" s="55">
        <f>IF(AND(W$1&lt;&gt;$F113,V113&gt;0)=TRUE,1,"")</f>
        <v>1</v>
      </c>
      <c r="X113" s="56">
        <f>IF(V113="",0,(X$4*(101+(1000*LOG(V$4,10))-(1000*LOG(V113,10)))))</f>
        <v>114.36396155798138</v>
      </c>
      <c r="Y113" s="202"/>
      <c r="Z113" s="18">
        <f>IF(AND(Z$1&lt;&gt;$F113,Y113&gt;0)=TRUE,1,"")</f>
      </c>
      <c r="AA113" s="32">
        <f>IF(Y113="",0,(AA$4*(101+(1000*LOG(Y$4,10))-(1000*LOG(Y113,10)))))</f>
        <v>0</v>
      </c>
      <c r="AB113" s="126"/>
      <c r="AC113" s="55">
        <f>IF(AND(AC$1&lt;&gt;$F113,AB113&gt;0)=TRUE,1,"")</f>
      </c>
      <c r="AD113" s="56">
        <f>IF(AB113="",0,(AD$4*(101+(1000*LOG(AB$4,10))-(1000*LOG(AB113,10)))))</f>
        <v>0</v>
      </c>
      <c r="AE113" s="35"/>
      <c r="AF113" s="18">
        <f>IF(AND(AF$1&lt;&gt;$F113,AE113&gt;0)=TRUE,1,"")</f>
      </c>
      <c r="AG113" s="34">
        <f>IF(AE113="",0,(AG$4*(101+(1000*LOG(AE$4,10))-(1000*LOG(AE113,10)))))</f>
        <v>0</v>
      </c>
      <c r="AH113" s="59"/>
      <c r="AI113" s="55">
        <f>IF(AND(AI$1&lt;&gt;$F113,AH113&gt;0)=TRUE,1,"")</f>
      </c>
      <c r="AJ113" s="56">
        <f>IF(AH113="",0,(AJ$4*(101+(1000*LOG(AH$4,10))-(1000*LOG(AH113,10)))))</f>
        <v>0</v>
      </c>
      <c r="AK113" s="35"/>
      <c r="AL113" s="18">
        <f>IF(AND(AL$1&lt;&gt;$F113,AK113&gt;0)=TRUE,1,"")</f>
      </c>
      <c r="AM113" s="34">
        <f>IF(AK113="",0,(AM$4*(101+(1000*LOG(AK$4,10))-(1000*LOG(AK113,10)))))</f>
        <v>0</v>
      </c>
      <c r="AN113" s="59"/>
      <c r="AO113" s="55">
        <f>IF(AND(AO$1&lt;&gt;$F113,AN113&gt;0)=TRUE,1,"")</f>
      </c>
      <c r="AP113" s="56">
        <f>IF(AN113="",0,(AP$4*(101+(1000*LOG(AN$4,10))-(1000*LOG(AN113,10)))))</f>
        <v>0</v>
      </c>
      <c r="AQ113" s="35"/>
      <c r="AR113" s="18">
        <f>IF(AND(AR$1&lt;&gt;$F113,AQ113&gt;0)=TRUE,1,"")</f>
      </c>
      <c r="AS113" s="32">
        <f>IF(AQ113="",0,(AS$4*(101+(1000*LOG(AQ$4,10))-(1000*LOG(AQ113,10)))))</f>
        <v>0</v>
      </c>
      <c r="AT113" s="59"/>
      <c r="AU113" s="55">
        <f>IF(AND(AU$1&lt;&gt;$F113,AT113&gt;0)=TRUE,1,"")</f>
      </c>
      <c r="AV113" s="56">
        <f>IF(AT113="",0,(AV$4*(101+(1000*LOG(AT$4,10))-(1000*LOG(AT113,10)))))</f>
        <v>0</v>
      </c>
      <c r="AW113" s="35"/>
      <c r="AX113" s="18">
        <f>IF(AND(AX$1&lt;&gt;$F113,AW113&gt;0)=TRUE,1,"")</f>
      </c>
      <c r="AY113" s="32">
        <f>IF(AW113="",0,(AY$4*(101+(1000*LOG(AW$4,10))-(1000*LOG(AW113,10)))))</f>
        <v>0</v>
      </c>
      <c r="AZ113" s="57"/>
      <c r="BA113" s="55">
        <f>IF(AND(BA$1&lt;&gt;$F113,AZ113&gt;0)=TRUE,1,"")</f>
      </c>
      <c r="BB113" s="56">
        <f>IF(AZ113="",0,(BB$4*(101+(1000*LOG(AZ$4,10))-(1000*LOG(AZ113,10)))))</f>
        <v>0</v>
      </c>
      <c r="BC113" s="33">
        <f>L113+O113+R113+U113+X113+AA113+AD113+AG113+AJ113+AM113+AP113+AS113+AV113+AY113+BB113</f>
        <v>282.3107511885946</v>
      </c>
      <c r="BD113" s="36">
        <f>BW113</f>
        <v>282.3107511885946</v>
      </c>
      <c r="BE113" s="18" t="str">
        <f>IF(MAX(BA113,AX113,AU113,AR113,AO113,AL113,AI113,AF113,AC113,Z113,W113,T113,T113,Q113,N113,K113)&gt;0,"*","")</f>
        <v>*</v>
      </c>
      <c r="BF113" s="34">
        <f>IF(BE113="*",BD113*0.05,0)</f>
        <v>14.115537559429733</v>
      </c>
      <c r="BG113" s="37">
        <f>BD113+BF113</f>
        <v>296.4262887480244</v>
      </c>
      <c r="BH113" s="30">
        <f>L113</f>
        <v>0</v>
      </c>
      <c r="BI113" s="30">
        <f>O113</f>
        <v>0</v>
      </c>
      <c r="BJ113" s="30">
        <f>R113</f>
        <v>167.94678963061324</v>
      </c>
      <c r="BK113" s="30">
        <f>U113</f>
        <v>0</v>
      </c>
      <c r="BL113" s="30">
        <f>X113</f>
        <v>114.36396155798138</v>
      </c>
      <c r="BM113" s="30">
        <f>AA113</f>
        <v>0</v>
      </c>
      <c r="BN113" s="30">
        <f>AD113</f>
        <v>0</v>
      </c>
      <c r="BO113" s="30">
        <f>AG113</f>
        <v>0</v>
      </c>
      <c r="BP113" s="30">
        <f>AJ113</f>
        <v>0</v>
      </c>
      <c r="BQ113" s="30">
        <f>AM113</f>
        <v>0</v>
      </c>
      <c r="BR113" s="30">
        <f>AP113</f>
        <v>0</v>
      </c>
      <c r="BS113" s="30">
        <f>AS113</f>
        <v>0</v>
      </c>
      <c r="BT113" s="30">
        <f>AV113</f>
        <v>0</v>
      </c>
      <c r="BU113" s="30">
        <f>AY113</f>
        <v>0</v>
      </c>
      <c r="BV113" s="30">
        <f>BB113</f>
        <v>0</v>
      </c>
      <c r="BW113" s="38">
        <f>(LARGE(BH113:BV113,1))+(LARGE(BH113:BV113,2))+(LARGE(BH113:BV113,3))+(LARGE(BH113:BV113,4))+(LARGE(BH113:BV113,5))</f>
        <v>282.3107511885946</v>
      </c>
      <c r="BX113" s="42"/>
      <c r="BY113" s="35"/>
      <c r="BZ113" s="35"/>
      <c r="CA113" s="35"/>
      <c r="CB113" s="35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</row>
    <row r="114" spans="1:75" ht="12.75" customHeight="1">
      <c r="A114" s="28">
        <v>98</v>
      </c>
      <c r="B114" s="195" t="s">
        <v>360</v>
      </c>
      <c r="C114" s="196" t="s">
        <v>361</v>
      </c>
      <c r="D114" s="188">
        <v>1</v>
      </c>
      <c r="E114" s="189" t="s">
        <v>288</v>
      </c>
      <c r="F114" s="190">
        <v>3</v>
      </c>
      <c r="G114" s="191" t="s">
        <v>290</v>
      </c>
      <c r="H114" s="192" t="s">
        <v>565</v>
      </c>
      <c r="I114" s="342">
        <f>BG114</f>
        <v>286.6310983171831</v>
      </c>
      <c r="J114" s="251"/>
      <c r="L114" s="56">
        <f>IF(J114="",0,(L$4*(101+(1000*LOG(J$4,10))-(1000*LOG(J114,10)))))</f>
        <v>0</v>
      </c>
      <c r="M114" s="175"/>
      <c r="N114" s="18">
        <f>IF(AND(N$1&lt;&gt;$F114,M114&gt;0)=TRUE,1,"")</f>
      </c>
      <c r="O114" s="32">
        <f>IF(M114="",0,(O$4*(101+(1000*LOG(M$4,10))-(1000*LOG(M114,10)))))</f>
        <v>0</v>
      </c>
      <c r="Q114" s="55">
        <f>IF(AND(Q$1&lt;&gt;$F114,P114&gt;0)=TRUE,1,"")</f>
      </c>
      <c r="R114" s="56">
        <f>IF(P114="",0,(R$4*(101+(1000*LOG(P$4,10))-(1000*LOG(P114,10)))))</f>
        <v>0</v>
      </c>
      <c r="S114" s="175"/>
      <c r="T114" s="18">
        <f>IF(AND(T$1&lt;&gt;$F114,S114&gt;0)=TRUE,1,"")</f>
      </c>
      <c r="U114" s="32">
        <f>IF(S114="",0,(U$4*(101+(1000*LOG(S$4,10))-(1000*LOG(S114,10)))))</f>
        <v>0</v>
      </c>
      <c r="W114" s="55">
        <f>IF(AND(W$1&lt;&gt;$F114,V114&gt;0)=TRUE,1,"")</f>
      </c>
      <c r="X114" s="56">
        <f>IF(V114="",0,(X$4*(101+(1000*LOG(V$4,10))-(1000*LOG(V114,10)))))</f>
        <v>0</v>
      </c>
      <c r="Y114" s="202">
        <v>29</v>
      </c>
      <c r="Z114" s="18">
        <f>IF(AND(Z$1&lt;&gt;$F114,Y114&gt;0)=TRUE,1,"")</f>
        <v>1</v>
      </c>
      <c r="AA114" s="32">
        <f>IF(Y114="",0,(AA$4*(101+(1000*LOG(Y$4,10))-(1000*LOG(Y114,10)))))</f>
        <v>272.9819983973172</v>
      </c>
      <c r="AB114" s="126"/>
      <c r="AC114" s="55">
        <f>IF(AND(AC$1&lt;&gt;$F114,AB114&gt;0)=TRUE,1,"")</f>
      </c>
      <c r="AD114" s="56">
        <f>IF(AB114="",0,(AD$4*(101+(1000*LOG(AB$4,10))-(1000*LOG(AB114,10)))))</f>
        <v>0</v>
      </c>
      <c r="AF114" s="18">
        <f>IF(AND(AF$1&lt;&gt;$F114,AE114&gt;0)=TRUE,1,"")</f>
      </c>
      <c r="AG114" s="34">
        <f>IF(AE114="",0,(AG$4*(101+(1000*LOG(AE$4,10))-(1000*LOG(AE114,10)))))</f>
        <v>0</v>
      </c>
      <c r="AI114" s="55">
        <f>IF(AND(AI$1&lt;&gt;$F114,AH114&gt;0)=TRUE,1,"")</f>
      </c>
      <c r="AJ114" s="56">
        <f>IF(AH114="",0,(AJ$4*(101+(1000*LOG(AH$4,10))-(1000*LOG(AH114,10)))))</f>
        <v>0</v>
      </c>
      <c r="AL114" s="18">
        <f>IF(AND(AL$1&lt;&gt;$F114,AK114&gt;0)=TRUE,1,"")</f>
      </c>
      <c r="AM114" s="34">
        <f>IF(AK114="",0,(AM$4*(101+(1000*LOG(AK$4,10))-(1000*LOG(AK114,10)))))</f>
        <v>0</v>
      </c>
      <c r="AO114" s="55">
        <f>IF(AND(AO$1&lt;&gt;$F114,AN114&gt;0)=TRUE,1,"")</f>
      </c>
      <c r="AP114" s="56">
        <f>IF(AN114="",0,(AP$4*(101+(1000*LOG(AN$4,10))-(1000*LOG(AN114,10)))))</f>
        <v>0</v>
      </c>
      <c r="AQ114" s="35"/>
      <c r="AR114" s="18">
        <f>IF(AND(AR$1&lt;&gt;$F114,AQ114&gt;0)=TRUE,1,"")</f>
      </c>
      <c r="AS114" s="32">
        <f>IF(AQ114="",0,(AS$4*(101+(1000*LOG(AQ$4,10))-(1000*LOG(AQ114,10)))))</f>
        <v>0</v>
      </c>
      <c r="AU114" s="55">
        <f>IF(AND(AU$1&lt;&gt;$F114,AT114&gt;0)=TRUE,1,"")</f>
      </c>
      <c r="AV114" s="56">
        <f>IF(AT114="",0,(AV$4*(101+(1000*LOG(AT$4,10))-(1000*LOG(AT114,10)))))</f>
        <v>0</v>
      </c>
      <c r="AW114" s="35"/>
      <c r="AX114" s="18">
        <f>IF(AND(AX$1&lt;&gt;$F114,AW114&gt;0)=TRUE,1,"")</f>
      </c>
      <c r="AY114" s="32">
        <f>IF(AW114="",0,(AY$4*(101+(1000*LOG(AW$4,10))-(1000*LOG(AW114,10)))))</f>
        <v>0</v>
      </c>
      <c r="BA114" s="55">
        <f>IF(AND(BA$1&lt;&gt;$F114,AZ114&gt;0)=TRUE,1,"")</f>
      </c>
      <c r="BB114" s="56">
        <f>IF(AZ114="",0,(BB$4*(101+(1000*LOG(AZ$4,10))-(1000*LOG(AZ114,10)))))</f>
        <v>0</v>
      </c>
      <c r="BC114" s="33">
        <f>L114+O114+R114+U114+X114+AA114+AD114+AG114+AJ114+AM114+AP114+AS114+AV114+AY114+BB114</f>
        <v>272.9819983973172</v>
      </c>
      <c r="BD114" s="36">
        <f>BW114</f>
        <v>272.9819983973172</v>
      </c>
      <c r="BE114" s="18" t="str">
        <f>IF(MAX(BA114,AX114,AU114,AR114,AO114,AL114,AI114,AF114,AC114,Z114,W114,T114,T114,Q114,N114,K114)&gt;0,"*","")</f>
        <v>*</v>
      </c>
      <c r="BF114" s="34">
        <f>IF(BE114="*",BD114*0.05,0)</f>
        <v>13.649099919865861</v>
      </c>
      <c r="BG114" s="37">
        <f>BD114+BF114</f>
        <v>286.6310983171831</v>
      </c>
      <c r="BH114" s="30">
        <f>L114</f>
        <v>0</v>
      </c>
      <c r="BI114" s="30">
        <f>O114</f>
        <v>0</v>
      </c>
      <c r="BJ114" s="30">
        <f>R114</f>
        <v>0</v>
      </c>
      <c r="BK114" s="30">
        <f>U114</f>
        <v>0</v>
      </c>
      <c r="BL114" s="30">
        <f>X114</f>
        <v>0</v>
      </c>
      <c r="BM114" s="30">
        <f>AA114</f>
        <v>272.9819983973172</v>
      </c>
      <c r="BN114" s="30">
        <f>AD114</f>
        <v>0</v>
      </c>
      <c r="BO114" s="30">
        <f>AG114</f>
        <v>0</v>
      </c>
      <c r="BP114" s="30">
        <f>AJ114</f>
        <v>0</v>
      </c>
      <c r="BQ114" s="30">
        <f>AM114</f>
        <v>0</v>
      </c>
      <c r="BR114" s="30">
        <f>AP114</f>
        <v>0</v>
      </c>
      <c r="BS114" s="30">
        <f>AS114</f>
        <v>0</v>
      </c>
      <c r="BT114" s="30">
        <f>AV114</f>
        <v>0</v>
      </c>
      <c r="BU114" s="30">
        <f>AY114</f>
        <v>0</v>
      </c>
      <c r="BV114" s="30">
        <f>BB114</f>
        <v>0</v>
      </c>
      <c r="BW114" s="38">
        <f>(LARGE(BH114:BV114,1))+(LARGE(BH114:BV114,2))+(LARGE(BH114:BV114,3))+(LARGE(BH114:BV114,4))+(LARGE(BH114:BV114,5))</f>
        <v>272.9819983973172</v>
      </c>
    </row>
    <row r="115" spans="1:75" ht="12.75" customHeight="1">
      <c r="A115" s="28">
        <v>99</v>
      </c>
      <c r="B115" s="29" t="s">
        <v>233</v>
      </c>
      <c r="C115" s="16" t="s">
        <v>232</v>
      </c>
      <c r="D115" s="120">
        <v>1</v>
      </c>
      <c r="E115" s="177" t="s">
        <v>48</v>
      </c>
      <c r="F115" s="31">
        <v>1</v>
      </c>
      <c r="G115" s="50" t="s">
        <v>289</v>
      </c>
      <c r="H115" s="17" t="s">
        <v>565</v>
      </c>
      <c r="I115" s="341">
        <f>BG115</f>
        <v>281.7361641014445</v>
      </c>
      <c r="J115" s="251"/>
      <c r="L115" s="56">
        <f>IF(J115="",0,(L$4*(101+(1000*LOG(J$4,10))-(1000*LOG(J115,10)))))</f>
        <v>0</v>
      </c>
      <c r="M115" s="175"/>
      <c r="N115" s="18">
        <f>IF(AND(N$1&lt;&gt;$F115,M115&gt;0)=TRUE,1,"")</f>
      </c>
      <c r="O115" s="32">
        <f>IF(M115="",0,(O$4*(101+(1000*LOG(M$4,10))-(1000*LOG(M115,10)))))</f>
        <v>0</v>
      </c>
      <c r="Q115" s="55">
        <f>IF(AND(Q$1&lt;&gt;$F115,P115&gt;0)=TRUE,1,"")</f>
      </c>
      <c r="R115" s="56">
        <f>IF(P115="",0,(R$4*(101+(1000*LOG(P$4,10))-(1000*LOG(P115,10)))))</f>
        <v>0</v>
      </c>
      <c r="S115" s="175"/>
      <c r="T115" s="18">
        <f>IF(AND(T$1&lt;&gt;$F115,S115&gt;0)=TRUE,1,"")</f>
      </c>
      <c r="U115" s="32">
        <f>IF(S115="",0,(U$4*(101+(1000*LOG(S$4,10))-(1000*LOG(S115,10)))))</f>
        <v>0</v>
      </c>
      <c r="W115" s="55">
        <f>IF(AND(W$1&lt;&gt;$F115,V115&gt;0)=TRUE,1,"")</f>
      </c>
      <c r="X115" s="56">
        <f>IF(V115="",0,(X$4*(101+(1000*LOG(V$4,10))-(1000*LOG(V115,10)))))</f>
        <v>0</v>
      </c>
      <c r="Z115" s="18">
        <f>IF(AND(Z$1&lt;&gt;$F115,Y115&gt;0)=TRUE,1,"")</f>
      </c>
      <c r="AA115" s="32">
        <f>IF(Y115="",0,(AA$4*(101+(1000*LOG(Y$4,10))-(1000*LOG(Y115,10)))))</f>
        <v>0</v>
      </c>
      <c r="AB115" s="126"/>
      <c r="AC115" s="55">
        <f>IF(AND(AC$1&lt;&gt;$F115,AB115&gt;0)=TRUE,1,"")</f>
      </c>
      <c r="AD115" s="56">
        <f>IF(AB115="",0,(AD$4*(101+(1000*LOG(AB$4,10))-(1000*LOG(AB115,10)))))</f>
        <v>0</v>
      </c>
      <c r="AF115" s="18">
        <f>IF(AND(AF$1&lt;&gt;$F115,AE115&gt;0)=TRUE,1,"")</f>
      </c>
      <c r="AG115" s="34">
        <f>IF(AE115="",0,(AG$4*(101+(1000*LOG(AE$4,10))-(1000*LOG(AE115,10)))))</f>
        <v>0</v>
      </c>
      <c r="AI115" s="55">
        <f>IF(AND(AI$1&lt;&gt;$F115,AH115&gt;0)=TRUE,1,"")</f>
      </c>
      <c r="AJ115" s="56">
        <f>IF(AH115="",0,(AJ$4*(101+(1000*LOG(AH$4,10))-(1000*LOG(AH115,10)))))</f>
        <v>0</v>
      </c>
      <c r="AL115" s="18">
        <f>IF(AND(AL$1&lt;&gt;$F115,AK115&gt;0)=TRUE,1,"")</f>
      </c>
      <c r="AM115" s="34">
        <f>IF(AK115="",0,(AM$4*(101+(1000*LOG(AK$4,10))-(1000*LOG(AK115,10)))))</f>
        <v>0</v>
      </c>
      <c r="AO115" s="55">
        <f>IF(AND(AO$1&lt;&gt;$F115,AN115&gt;0)=TRUE,1,"")</f>
      </c>
      <c r="AP115" s="56">
        <f>IF(AN115="",0,(AP$4*(101+(1000*LOG(AN$4,10))-(1000*LOG(AN115,10)))))</f>
        <v>0</v>
      </c>
      <c r="AQ115" s="35"/>
      <c r="AR115" s="18">
        <f>IF(AND(AR$1&lt;&gt;$F115,AQ115&gt;0)=TRUE,1,"")</f>
      </c>
      <c r="AS115" s="32">
        <f>IF(AQ115="",0,(AS$4*(101+(1000*LOG(AQ$4,10))-(1000*LOG(AQ115,10)))))</f>
        <v>0</v>
      </c>
      <c r="AU115" s="55">
        <f>IF(AND(AU$1&lt;&gt;$F115,AT115&gt;0)=TRUE,1,"")</f>
      </c>
      <c r="AV115" s="56">
        <f>IF(AT115="",0,(AV$4*(101+(1000*LOG(AT$4,10))-(1000*LOG(AT115,10)))))</f>
        <v>0</v>
      </c>
      <c r="AW115" s="35">
        <v>31</v>
      </c>
      <c r="AX115" s="18">
        <f>IF(AND(AX$1&lt;&gt;$F115,AW115&gt;0)=TRUE,1,"")</f>
      </c>
      <c r="AY115" s="32">
        <f>IF(AW115="",0,(AY$4*(101+(1000*LOG(AW$4,10))-(1000*LOG(AW115,10)))))</f>
        <v>281.7361641014445</v>
      </c>
      <c r="BA115" s="55">
        <f>IF(AND(BA$1&lt;&gt;$F115,AZ115&gt;0)=TRUE,1,"")</f>
      </c>
      <c r="BB115" s="56">
        <f>IF(AZ115="",0,(BB$4*(101+(1000*LOG(AZ$4,10))-(1000*LOG(AZ115,10)))))</f>
        <v>0</v>
      </c>
      <c r="BC115" s="33">
        <f>L115+O115+R115+U115+X115+AA115+AD115+AG115+AJ115+AM115+AP115+AS115+AV115+AY115+BB115</f>
        <v>281.7361641014445</v>
      </c>
      <c r="BD115" s="36">
        <f>BW115</f>
        <v>281.7361641014445</v>
      </c>
      <c r="BE115" s="18">
        <f>IF(MAX(BA115,AX115,AU115,AR115,AO115,AL115,AI115,AF115,AC115,Z115,W115,T115,T115,Q115,N115,K115)&gt;0,"*","")</f>
      </c>
      <c r="BF115" s="34">
        <f>IF(BE115="*",BD115*0.05,0)</f>
        <v>0</v>
      </c>
      <c r="BG115" s="37">
        <f>BD115+BF115</f>
        <v>281.7361641014445</v>
      </c>
      <c r="BH115" s="30">
        <f>L115</f>
        <v>0</v>
      </c>
      <c r="BI115" s="30">
        <f>O115</f>
        <v>0</v>
      </c>
      <c r="BJ115" s="30">
        <f>R115</f>
        <v>0</v>
      </c>
      <c r="BK115" s="30">
        <f>U115</f>
        <v>0</v>
      </c>
      <c r="BL115" s="30">
        <f>X115</f>
        <v>0</v>
      </c>
      <c r="BM115" s="30">
        <f>AA115</f>
        <v>0</v>
      </c>
      <c r="BN115" s="30">
        <f>AD115</f>
        <v>0</v>
      </c>
      <c r="BO115" s="30">
        <f>AG115</f>
        <v>0</v>
      </c>
      <c r="BP115" s="30">
        <f>AJ115</f>
        <v>0</v>
      </c>
      <c r="BQ115" s="30">
        <f>AM115</f>
        <v>0</v>
      </c>
      <c r="BR115" s="30">
        <f>AP115</f>
        <v>0</v>
      </c>
      <c r="BS115" s="30">
        <f>AS115</f>
        <v>0</v>
      </c>
      <c r="BT115" s="30">
        <f>AV115</f>
        <v>0</v>
      </c>
      <c r="BU115" s="30">
        <f>AY115</f>
        <v>281.7361641014445</v>
      </c>
      <c r="BV115" s="30">
        <f>BB115</f>
        <v>0</v>
      </c>
      <c r="BW115" s="38">
        <f>(LARGE(BH115:BV115,1))+(LARGE(BH115:BV115,2))+(LARGE(BH115:BV115,3))+(LARGE(BH115:BV115,4))+(LARGE(BH115:BV115,5))</f>
        <v>281.7361641014445</v>
      </c>
    </row>
    <row r="116" spans="1:75" ht="12.75" customHeight="1">
      <c r="A116" s="28">
        <v>100</v>
      </c>
      <c r="B116" s="29" t="s">
        <v>321</v>
      </c>
      <c r="C116" s="16" t="s">
        <v>113</v>
      </c>
      <c r="D116" s="120">
        <v>1</v>
      </c>
      <c r="E116" s="177" t="s">
        <v>48</v>
      </c>
      <c r="F116" s="31">
        <v>1</v>
      </c>
      <c r="G116" s="50" t="s">
        <v>291</v>
      </c>
      <c r="H116" s="17" t="s">
        <v>565</v>
      </c>
      <c r="I116" s="341">
        <f>BG116</f>
        <v>267.9478796158114</v>
      </c>
      <c r="J116" s="251"/>
      <c r="L116" s="56">
        <f>IF(J116="",0,(L$4*(101+(1000*LOG(J$4,10))-(1000*LOG(J116,10)))))</f>
        <v>0</v>
      </c>
      <c r="M116" s="175"/>
      <c r="N116" s="18">
        <f>IF(AND(N$1&lt;&gt;$F116,M116&gt;0)=TRUE,1,"")</f>
      </c>
      <c r="O116" s="32">
        <f>IF(M116="",0,(O$4*(101+(1000*LOG(M$4,10))-(1000*LOG(M116,10)))))</f>
        <v>0</v>
      </c>
      <c r="Q116" s="55">
        <f>IF(AND(Q$1&lt;&gt;$F116,P116&gt;0)=TRUE,1,"")</f>
      </c>
      <c r="R116" s="56">
        <f>IF(P116="",0,(R$4*(101+(1000*LOG(P$4,10))-(1000*LOG(P116,10)))))</f>
        <v>0</v>
      </c>
      <c r="S116" s="175"/>
      <c r="T116" s="18">
        <f>IF(AND(T$1&lt;&gt;$F116,S116&gt;0)=TRUE,1,"")</f>
      </c>
      <c r="U116" s="32">
        <f>IF(S116="",0,(U$4*(101+(1000*LOG(S$4,10))-(1000*LOG(S116,10)))))</f>
        <v>0</v>
      </c>
      <c r="W116" s="55">
        <f>IF(AND(W$1&lt;&gt;$F116,V116&gt;0)=TRUE,1,"")</f>
      </c>
      <c r="X116" s="56">
        <f>IF(V116="",0,(X$4*(101+(1000*LOG(V$4,10))-(1000*LOG(V116,10)))))</f>
        <v>0</v>
      </c>
      <c r="Z116" s="18">
        <f>IF(AND(Z$1&lt;&gt;$F116,Y116&gt;0)=TRUE,1,"")</f>
      </c>
      <c r="AA116" s="32">
        <f>IF(Y116="",0,(AA$4*(101+(1000*LOG(Y$4,10))-(1000*LOG(Y116,10)))))</f>
        <v>0</v>
      </c>
      <c r="AB116" s="126"/>
      <c r="AC116" s="55">
        <f>IF(AND(AC$1&lt;&gt;$F116,AB116&gt;0)=TRUE,1,"")</f>
      </c>
      <c r="AD116" s="56">
        <f>IF(AB116="",0,(AD$4*(101+(1000*LOG(AB$4,10))-(1000*LOG(AB116,10)))))</f>
        <v>0</v>
      </c>
      <c r="AF116" s="18">
        <f>IF(AND(AF$1&lt;&gt;$F116,AE116&gt;0)=TRUE,1,"")</f>
      </c>
      <c r="AG116" s="34">
        <f>IF(AE116="",0,(AG$4*(101+(1000*LOG(AE$4,10))-(1000*LOG(AE116,10)))))</f>
        <v>0</v>
      </c>
      <c r="AI116" s="55">
        <f>IF(AND(AI$1&lt;&gt;$F116,AH116&gt;0)=TRUE,1,"")</f>
      </c>
      <c r="AJ116" s="56">
        <f>IF(AH116="",0,(AJ$4*(101+(1000*LOG(AH$4,10))-(1000*LOG(AH116,10)))))</f>
        <v>0</v>
      </c>
      <c r="AL116" s="18">
        <f>IF(AND(AL$1&lt;&gt;$F116,AK116&gt;0)=TRUE,1,"")</f>
      </c>
      <c r="AM116" s="34">
        <f>IF(AK116="",0,(AM$4*(101+(1000*LOG(AK$4,10))-(1000*LOG(AK116,10)))))</f>
        <v>0</v>
      </c>
      <c r="AO116" s="55">
        <f>IF(AND(AO$1&lt;&gt;$F116,AN116&gt;0)=TRUE,1,"")</f>
      </c>
      <c r="AP116" s="56">
        <f>IF(AN116="",0,(AP$4*(101+(1000*LOG(AN$4,10))-(1000*LOG(AN116,10)))))</f>
        <v>0</v>
      </c>
      <c r="AQ116" s="35"/>
      <c r="AR116" s="18">
        <f>IF(AND(AR$1&lt;&gt;$F116,AQ116&gt;0)=TRUE,1,"")</f>
      </c>
      <c r="AS116" s="32">
        <f>IF(AQ116="",0,(AS$4*(101+(1000*LOG(AQ$4,10))-(1000*LOG(AQ116,10)))))</f>
        <v>0</v>
      </c>
      <c r="AU116" s="55">
        <f>IF(AND(AU$1&lt;&gt;$F116,AT116&gt;0)=TRUE,1,"")</f>
      </c>
      <c r="AV116" s="56">
        <f>IF(AT116="",0,(AV$4*(101+(1000*LOG(AT$4,10))-(1000*LOG(AT116,10)))))</f>
        <v>0</v>
      </c>
      <c r="AW116" s="35">
        <v>32</v>
      </c>
      <c r="AX116" s="18">
        <f>IF(AND(AX$1&lt;&gt;$F116,AW116&gt;0)=TRUE,1,"")</f>
      </c>
      <c r="AY116" s="32">
        <f>IF(AW116="",0,(AY$4*(101+(1000*LOG(AW$4,10))-(1000*LOG(AW116,10)))))</f>
        <v>267.9478796158114</v>
      </c>
      <c r="BA116" s="55">
        <f>IF(AND(BA$1&lt;&gt;$F116,AZ116&gt;0)=TRUE,1,"")</f>
      </c>
      <c r="BB116" s="56">
        <f>IF(AZ116="",0,(BB$4*(101+(1000*LOG(AZ$4,10))-(1000*LOG(AZ116,10)))))</f>
        <v>0</v>
      </c>
      <c r="BC116" s="33">
        <f>L116+O116+R116+U116+X116+AA116+AD116+AG116+AJ116+AM116+AP116+AS116+AV116+AY116+BB116</f>
        <v>267.9478796158114</v>
      </c>
      <c r="BD116" s="36">
        <f>BW116</f>
        <v>267.9478796158114</v>
      </c>
      <c r="BE116" s="18">
        <f>IF(MAX(BA116,AX116,AU116,AR116,AO116,AL116,AI116,AF116,AC116,Z116,W116,T116,T116,Q116,N116,K116)&gt;0,"*","")</f>
      </c>
      <c r="BF116" s="34">
        <f>IF(BE116="*",BD116*0.05,0)</f>
        <v>0</v>
      </c>
      <c r="BG116" s="37">
        <f>BD116+BF116</f>
        <v>267.9478796158114</v>
      </c>
      <c r="BH116" s="30">
        <f>L116</f>
        <v>0</v>
      </c>
      <c r="BI116" s="30">
        <f>O116</f>
        <v>0</v>
      </c>
      <c r="BJ116" s="30">
        <f>R116</f>
        <v>0</v>
      </c>
      <c r="BK116" s="30">
        <f>U116</f>
        <v>0</v>
      </c>
      <c r="BL116" s="30">
        <f>X116</f>
        <v>0</v>
      </c>
      <c r="BM116" s="30">
        <f>AA116</f>
        <v>0</v>
      </c>
      <c r="BN116" s="30">
        <f>AD116</f>
        <v>0</v>
      </c>
      <c r="BO116" s="30">
        <f>AG116</f>
        <v>0</v>
      </c>
      <c r="BP116" s="30">
        <f>AJ116</f>
        <v>0</v>
      </c>
      <c r="BQ116" s="30">
        <f>AM116</f>
        <v>0</v>
      </c>
      <c r="BR116" s="30">
        <f>AP116</f>
        <v>0</v>
      </c>
      <c r="BS116" s="30">
        <f>AS116</f>
        <v>0</v>
      </c>
      <c r="BT116" s="30">
        <f>AV116</f>
        <v>0</v>
      </c>
      <c r="BU116" s="30">
        <f>AY116</f>
        <v>267.9478796158114</v>
      </c>
      <c r="BV116" s="30">
        <f>BB116</f>
        <v>0</v>
      </c>
      <c r="BW116" s="38">
        <f>(LARGE(BH116:BV116,1))+(LARGE(BH116:BV116,2))+(LARGE(BH116:BV116,3))+(LARGE(BH116:BV116,4))+(LARGE(BH116:BV116,5))</f>
        <v>267.9478796158114</v>
      </c>
    </row>
    <row r="117" spans="1:177" s="4" customFormat="1" ht="12.75" customHeight="1">
      <c r="A117" s="28">
        <v>101</v>
      </c>
      <c r="B117" s="29" t="s">
        <v>224</v>
      </c>
      <c r="C117" s="16" t="s">
        <v>223</v>
      </c>
      <c r="D117" s="120">
        <v>2</v>
      </c>
      <c r="E117" s="177" t="s">
        <v>160</v>
      </c>
      <c r="F117" s="31">
        <v>1</v>
      </c>
      <c r="G117" s="50" t="s">
        <v>291</v>
      </c>
      <c r="H117" s="17" t="s">
        <v>565</v>
      </c>
      <c r="I117" s="341">
        <f>BG117</f>
        <v>261.4732307839043</v>
      </c>
      <c r="J117" s="251"/>
      <c r="K117" s="55"/>
      <c r="L117" s="56">
        <f>IF(J117="",0,(L$4*(101+(1000*LOG(J$4,10))-(1000*LOG(J117,10)))))</f>
        <v>0</v>
      </c>
      <c r="M117" s="175"/>
      <c r="N117" s="18">
        <f>IF(AND(N$1&lt;&gt;$F117,M117&gt;0)=TRUE,1,"")</f>
      </c>
      <c r="O117" s="32">
        <f>IF(M117="",0,(O$4*(101+(1000*LOG(M$4,10))-(1000*LOG(M117,10)))))</f>
        <v>0</v>
      </c>
      <c r="P117" s="168"/>
      <c r="Q117" s="55">
        <f>IF(AND(Q$1&lt;&gt;$F117,P117&gt;0)=TRUE,1,"")</f>
      </c>
      <c r="R117" s="56">
        <f>IF(P117="",0,(R$4*(101+(1000*LOG(P$4,10))-(1000*LOG(P117,10)))))</f>
        <v>0</v>
      </c>
      <c r="S117" s="175"/>
      <c r="T117" s="18">
        <f>IF(AND(T$1&lt;&gt;$F117,S117&gt;0)=TRUE,1,"")</f>
      </c>
      <c r="U117" s="32">
        <f>IF(S117="",0,(U$4*(101+(1000*LOG(S$4,10))-(1000*LOG(S117,10)))))</f>
        <v>0</v>
      </c>
      <c r="V117" s="168"/>
      <c r="W117" s="55">
        <f>IF(AND(W$1&lt;&gt;$F117,V117&gt;0)=TRUE,1,"")</f>
      </c>
      <c r="X117" s="56">
        <f>IF(V117="",0,(X$4*(101+(1000*LOG(V$4,10))-(1000*LOG(V117,10)))))</f>
        <v>0</v>
      </c>
      <c r="Y117" s="202">
        <v>38</v>
      </c>
      <c r="Z117" s="18">
        <f>IF(AND(Z$1&lt;&gt;$F117,Y117&gt;0)=TRUE,1,"")</f>
      </c>
      <c r="AA117" s="32">
        <f>IF(Y117="",0,(AA$4*(101+(1000*LOG(Y$4,10))-(1000*LOG(Y117,10)))))</f>
        <v>126.25</v>
      </c>
      <c r="AB117" s="126"/>
      <c r="AC117" s="55">
        <f>IF(AND(AC$1&lt;&gt;$F117,AB117&gt;0)=TRUE,1,"")</f>
      </c>
      <c r="AD117" s="56">
        <f>IF(AB117="",0,(AD$4*(101+(1000*LOG(AB$4,10))-(1000*LOG(AB117,10)))))</f>
        <v>0</v>
      </c>
      <c r="AE117" s="35"/>
      <c r="AF117" s="18">
        <f>IF(AND(AF$1&lt;&gt;$F117,AE117&gt;0)=TRUE,1,"")</f>
      </c>
      <c r="AG117" s="34">
        <f>IF(AE117="",0,(AG$4*(101+(1000*LOG(AE$4,10))-(1000*LOG(AE117,10)))))</f>
        <v>0</v>
      </c>
      <c r="AH117" s="59"/>
      <c r="AI117" s="55">
        <f>IF(AND(AI$1&lt;&gt;$F117,AH117&gt;0)=TRUE,1,"")</f>
      </c>
      <c r="AJ117" s="56">
        <f>IF(AH117="",0,(AJ$4*(101+(1000*LOG(AH$4,10))-(1000*LOG(AH117,10)))))</f>
        <v>0</v>
      </c>
      <c r="AK117" s="35">
        <v>60</v>
      </c>
      <c r="AL117" s="18">
        <f>IF(AND(AL$1&lt;&gt;$F117,AK117&gt;0)=TRUE,1,"")</f>
      </c>
      <c r="AM117" s="34">
        <f>IF(AK117="",0,(AM$4*(101+(1000*LOG(AK$4,10))-(1000*LOG(AK117,10)))))</f>
        <v>135.22323078390428</v>
      </c>
      <c r="AN117" s="59"/>
      <c r="AO117" s="55">
        <f>IF(AND(AO$1&lt;&gt;$F117,AN117&gt;0)=TRUE,1,"")</f>
      </c>
      <c r="AP117" s="56">
        <f>IF(AN117="",0,(AP$4*(101+(1000*LOG(AN$4,10))-(1000*LOG(AN117,10)))))</f>
        <v>0</v>
      </c>
      <c r="AQ117" s="35"/>
      <c r="AR117" s="18">
        <f>IF(AND(AR$1&lt;&gt;$F117,AQ117&gt;0)=TRUE,1,"")</f>
      </c>
      <c r="AS117" s="32">
        <f>IF(AQ117="",0,(AS$4*(101+(1000*LOG(AQ$4,10))-(1000*LOG(AQ117,10)))))</f>
        <v>0</v>
      </c>
      <c r="AT117" s="59"/>
      <c r="AU117" s="55">
        <f>IF(AND(AU$1&lt;&gt;$F117,AT117&gt;0)=TRUE,1,"")</f>
      </c>
      <c r="AV117" s="56">
        <f>IF(AT117="",0,(AV$4*(101+(1000*LOG(AT$4,10))-(1000*LOG(AT117,10)))))</f>
        <v>0</v>
      </c>
      <c r="AW117" s="35"/>
      <c r="AX117" s="18">
        <f>IF(AND(AX$1&lt;&gt;$F117,AW117&gt;0)=TRUE,1,"")</f>
      </c>
      <c r="AY117" s="32">
        <f>IF(AW117="",0,(AY$4*(101+(1000*LOG(AW$4,10))-(1000*LOG(AW117,10)))))</f>
        <v>0</v>
      </c>
      <c r="AZ117" s="57"/>
      <c r="BA117" s="55">
        <f>IF(AND(BA$1&lt;&gt;$F117,AZ117&gt;0)=TRUE,1,"")</f>
      </c>
      <c r="BB117" s="56">
        <f>IF(AZ117="",0,(BB$4*(101+(1000*LOG(AZ$4,10))-(1000*LOG(AZ117,10)))))</f>
        <v>0</v>
      </c>
      <c r="BC117" s="33">
        <f>L117+O117+R117+U117+X117+AA117+AD117+AG117+AJ117+AM117+AP117+AS117+AV117+AY117+BB117</f>
        <v>261.4732307839043</v>
      </c>
      <c r="BD117" s="36">
        <f>BW117</f>
        <v>261.4732307839043</v>
      </c>
      <c r="BE117" s="18">
        <f>IF(MAX(BA117,AX117,AU117,AR117,AO117,AL117,AI117,AF117,AC117,Z117,W117,T117,T117,Q117,N117,K117)&gt;0,"*","")</f>
      </c>
      <c r="BF117" s="34">
        <f>IF(BE117="*",BD117*0.05,0)</f>
        <v>0</v>
      </c>
      <c r="BG117" s="37">
        <f>BD117+BF117</f>
        <v>261.4732307839043</v>
      </c>
      <c r="BH117" s="30">
        <f>L117</f>
        <v>0</v>
      </c>
      <c r="BI117" s="30">
        <f>O117</f>
        <v>0</v>
      </c>
      <c r="BJ117" s="30">
        <f>R117</f>
        <v>0</v>
      </c>
      <c r="BK117" s="30">
        <f>U117</f>
        <v>0</v>
      </c>
      <c r="BL117" s="30">
        <f>X117</f>
        <v>0</v>
      </c>
      <c r="BM117" s="30">
        <f>AA117</f>
        <v>126.25</v>
      </c>
      <c r="BN117" s="30">
        <f>AD117</f>
        <v>0</v>
      </c>
      <c r="BO117" s="30">
        <f>AG117</f>
        <v>0</v>
      </c>
      <c r="BP117" s="30">
        <f>AJ117</f>
        <v>0</v>
      </c>
      <c r="BQ117" s="30">
        <f>AM117</f>
        <v>135.22323078390428</v>
      </c>
      <c r="BR117" s="30">
        <f>AP117</f>
        <v>0</v>
      </c>
      <c r="BS117" s="30">
        <f>AS117</f>
        <v>0</v>
      </c>
      <c r="BT117" s="30">
        <f>AV117</f>
        <v>0</v>
      </c>
      <c r="BU117" s="30">
        <f>AY117</f>
        <v>0</v>
      </c>
      <c r="BV117" s="30">
        <f>BB117</f>
        <v>0</v>
      </c>
      <c r="BW117" s="38">
        <f>(LARGE(BH117:BV117,1))+(LARGE(BH117:BV117,2))+(LARGE(BH117:BV117,3))+(LARGE(BH117:BV117,4))+(LARGE(BH117:BV117,5))</f>
        <v>261.4732307839043</v>
      </c>
      <c r="BX117" s="42"/>
      <c r="BY117" s="35"/>
      <c r="BZ117" s="35"/>
      <c r="CA117" s="35"/>
      <c r="CB117" s="35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</row>
    <row r="118" spans="1:75" ht="12.75" customHeight="1">
      <c r="A118" s="28">
        <v>102</v>
      </c>
      <c r="B118" s="29" t="s">
        <v>157</v>
      </c>
      <c r="C118" s="16" t="s">
        <v>132</v>
      </c>
      <c r="D118" s="120">
        <v>1</v>
      </c>
      <c r="E118" s="177" t="s">
        <v>158</v>
      </c>
      <c r="F118" s="31">
        <v>2</v>
      </c>
      <c r="G118" s="50" t="s">
        <v>290</v>
      </c>
      <c r="H118" s="17" t="s">
        <v>565</v>
      </c>
      <c r="I118" s="341">
        <f>BG118</f>
        <v>257.78610386029436</v>
      </c>
      <c r="J118" s="251"/>
      <c r="L118" s="56">
        <f>IF(J118="",0,(L$4*(101+(1000*LOG(J$4,10))-(1000*LOG(J118,10)))))</f>
        <v>0</v>
      </c>
      <c r="M118" s="175"/>
      <c r="N118" s="18">
        <f>IF(AND(N$1&lt;&gt;$F118,M118&gt;0)=TRUE,1,"")</f>
      </c>
      <c r="O118" s="32">
        <f>IF(M118="",0,(O$4*(101+(1000*LOG(M$4,10))-(1000*LOG(M118,10)))))</f>
        <v>0</v>
      </c>
      <c r="Q118" s="55">
        <f>IF(AND(Q$1&lt;&gt;$F118,P118&gt;0)=TRUE,1,"")</f>
      </c>
      <c r="R118" s="56">
        <f>IF(P118="",0,(R$4*(101+(1000*LOG(P$4,10))-(1000*LOG(P118,10)))))</f>
        <v>0</v>
      </c>
      <c r="S118" s="175"/>
      <c r="T118" s="18">
        <f>IF(AND(T$1&lt;&gt;$F118,S118&gt;0)=TRUE,1,"")</f>
      </c>
      <c r="U118" s="32">
        <f>IF(S118="",0,(U$4*(101+(1000*LOG(S$4,10))-(1000*LOG(S118,10)))))</f>
        <v>0</v>
      </c>
      <c r="W118" s="55">
        <f>IF(AND(W$1&lt;&gt;$F118,V118&gt;0)=TRUE,1,"")</f>
      </c>
      <c r="X118" s="56">
        <f>IF(V118="",0,(X$4*(101+(1000*LOG(V$4,10))-(1000*LOG(V118,10)))))</f>
        <v>0</v>
      </c>
      <c r="Z118" s="18">
        <f>IF(AND(Z$1&lt;&gt;$F118,Y118&gt;0)=TRUE,1,"")</f>
      </c>
      <c r="AA118" s="32">
        <f>IF(Y118="",0,(AA$4*(101+(1000*LOG(Y$4,10))-(1000*LOG(Y118,10)))))</f>
        <v>0</v>
      </c>
      <c r="AB118" s="126"/>
      <c r="AC118" s="55">
        <f>IF(AND(AC$1&lt;&gt;$F118,AB118&gt;0)=TRUE,1,"")</f>
      </c>
      <c r="AD118" s="56">
        <f>IF(AB118="",0,(AD$4*(101+(1000*LOG(AB$4,10))-(1000*LOG(AB118,10)))))</f>
        <v>0</v>
      </c>
      <c r="AE118" s="35">
        <v>23</v>
      </c>
      <c r="AF118" s="18">
        <f>IF(AND(AF$1&lt;&gt;$F118,AE118&gt;0)=TRUE,1,"")</f>
      </c>
      <c r="AG118" s="34">
        <f>IF(AE118="",0,(AG$4*(101+(1000*LOG(AE$4,10))-(1000*LOG(AE118,10)))))</f>
        <v>257.78610386029436</v>
      </c>
      <c r="AI118" s="55">
        <f>IF(AND(AI$1&lt;&gt;$F118,AH118&gt;0)=TRUE,1,"")</f>
      </c>
      <c r="AJ118" s="56">
        <f>IF(AH118="",0,(AJ$4*(101+(1000*LOG(AH$4,10))-(1000*LOG(AH118,10)))))</f>
        <v>0</v>
      </c>
      <c r="AL118" s="18">
        <f>IF(AND(AL$1&lt;&gt;$F118,AK118&gt;0)=TRUE,1,"")</f>
      </c>
      <c r="AM118" s="34">
        <f>IF(AK118="",0,(AM$4*(101+(1000*LOG(AK$4,10))-(1000*LOG(AK118,10)))))</f>
        <v>0</v>
      </c>
      <c r="AO118" s="55">
        <f>IF(AND(AO$1&lt;&gt;$F118,AN118&gt;0)=TRUE,1,"")</f>
      </c>
      <c r="AP118" s="56">
        <f>IF(AN118="",0,(AP$4*(101+(1000*LOG(AN$4,10))-(1000*LOG(AN118,10)))))</f>
        <v>0</v>
      </c>
      <c r="AQ118" s="35"/>
      <c r="AR118" s="18">
        <f>IF(AND(AR$1&lt;&gt;$F118,AQ118&gt;0)=TRUE,1,"")</f>
      </c>
      <c r="AS118" s="32">
        <f>IF(AQ118="",0,(AS$4*(101+(1000*LOG(AQ$4,10))-(1000*LOG(AQ118,10)))))</f>
        <v>0</v>
      </c>
      <c r="AU118" s="55">
        <f>IF(AND(AU$1&lt;&gt;$F118,AT118&gt;0)=TRUE,1,"")</f>
      </c>
      <c r="AV118" s="56">
        <f>IF(AT118="",0,(AV$4*(101+(1000*LOG(AT$4,10))-(1000*LOG(AT118,10)))))</f>
        <v>0</v>
      </c>
      <c r="AW118" s="35"/>
      <c r="AX118" s="18">
        <f>IF(AND(AX$1&lt;&gt;$F118,AW118&gt;0)=TRUE,1,"")</f>
      </c>
      <c r="AY118" s="32">
        <f>IF(AW118="",0,(AY$4*(101+(1000*LOG(AW$4,10))-(1000*LOG(AW118,10)))))</f>
        <v>0</v>
      </c>
      <c r="BA118" s="55">
        <f>IF(AND(BA$1&lt;&gt;$F118,AZ118&gt;0)=TRUE,1,"")</f>
      </c>
      <c r="BB118" s="56">
        <f>IF(AZ118="",0,(BB$4*(101+(1000*LOG(AZ$4,10))-(1000*LOG(AZ118,10)))))</f>
        <v>0</v>
      </c>
      <c r="BC118" s="33">
        <f>L118+O118+R118+U118+X118+AA118+AD118+AG118+AJ118+AM118+AP118+AS118+AV118+AY118+BB118</f>
        <v>257.78610386029436</v>
      </c>
      <c r="BD118" s="36">
        <f>BW118</f>
        <v>257.78610386029436</v>
      </c>
      <c r="BE118" s="18">
        <f>IF(MAX(BA118,AX118,AU118,AR118,AO118,AL118,AI118,AF118,AC118,Z118,W118,T118,T118,Q118,N118,K118)&gt;0,"*","")</f>
      </c>
      <c r="BF118" s="34">
        <f>IF(BE118="*",BD118*0.05,0)</f>
        <v>0</v>
      </c>
      <c r="BG118" s="37">
        <f>BD118+BF118</f>
        <v>257.78610386029436</v>
      </c>
      <c r="BH118" s="30">
        <f>L118</f>
        <v>0</v>
      </c>
      <c r="BI118" s="30">
        <f>O118</f>
        <v>0</v>
      </c>
      <c r="BJ118" s="30">
        <f>R118</f>
        <v>0</v>
      </c>
      <c r="BK118" s="30">
        <f>U118</f>
        <v>0</v>
      </c>
      <c r="BL118" s="30">
        <f>X118</f>
        <v>0</v>
      </c>
      <c r="BM118" s="30">
        <f>AA118</f>
        <v>0</v>
      </c>
      <c r="BN118" s="30">
        <f>AD118</f>
        <v>0</v>
      </c>
      <c r="BO118" s="30">
        <f>AG118</f>
        <v>257.78610386029436</v>
      </c>
      <c r="BP118" s="30">
        <f>AJ118</f>
        <v>0</v>
      </c>
      <c r="BQ118" s="30">
        <f>AM118</f>
        <v>0</v>
      </c>
      <c r="BR118" s="30">
        <f>AP118</f>
        <v>0</v>
      </c>
      <c r="BS118" s="30">
        <f>AS118</f>
        <v>0</v>
      </c>
      <c r="BT118" s="30">
        <f>AV118</f>
        <v>0</v>
      </c>
      <c r="BU118" s="30">
        <f>AY118</f>
        <v>0</v>
      </c>
      <c r="BV118" s="30">
        <f>BB118</f>
        <v>0</v>
      </c>
      <c r="BW118" s="38">
        <f>(LARGE(BH118:BV118,1))+(LARGE(BH118:BV118,2))+(LARGE(BH118:BV118,3))+(LARGE(BH118:BV118,4))+(LARGE(BH118:BV118,5))</f>
        <v>257.78610386029436</v>
      </c>
    </row>
    <row r="119" spans="1:75" ht="12.75" customHeight="1">
      <c r="A119" s="28">
        <v>103</v>
      </c>
      <c r="B119" s="29" t="s">
        <v>212</v>
      </c>
      <c r="C119" s="16" t="s">
        <v>211</v>
      </c>
      <c r="D119" s="120">
        <v>1</v>
      </c>
      <c r="E119" s="177" t="s">
        <v>160</v>
      </c>
      <c r="F119" s="31">
        <v>1</v>
      </c>
      <c r="G119" s="50" t="s">
        <v>290</v>
      </c>
      <c r="H119" s="17" t="s">
        <v>565</v>
      </c>
      <c r="I119" s="341">
        <f>BG119</f>
        <v>254.5779273714345</v>
      </c>
      <c r="J119" s="251"/>
      <c r="L119" s="56">
        <f>IF(J119="",0,(L$4*(101+(1000*LOG(J$4,10))-(1000*LOG(J119,10)))))</f>
        <v>0</v>
      </c>
      <c r="M119" s="175"/>
      <c r="N119" s="18">
        <f>IF(AND(N$1&lt;&gt;$F119,M119&gt;0)=TRUE,1,"")</f>
      </c>
      <c r="O119" s="32">
        <f>IF(M119="",0,(O$4*(101+(1000*LOG(M$4,10))-(1000*LOG(M119,10)))))</f>
        <v>0</v>
      </c>
      <c r="Q119" s="55">
        <f>IF(AND(Q$1&lt;&gt;$F119,P119&gt;0)=TRUE,1,"")</f>
      </c>
      <c r="R119" s="56">
        <f>IF(P119="",0,(R$4*(101+(1000*LOG(P$4,10))-(1000*LOG(P119,10)))))</f>
        <v>0</v>
      </c>
      <c r="S119" s="175"/>
      <c r="T119" s="18">
        <f>IF(AND(T$1&lt;&gt;$F119,S119&gt;0)=TRUE,1,"")</f>
      </c>
      <c r="U119" s="32">
        <f>IF(S119="",0,(U$4*(101+(1000*LOG(S$4,10))-(1000*LOG(S119,10)))))</f>
        <v>0</v>
      </c>
      <c r="W119" s="55">
        <f>IF(AND(W$1&lt;&gt;$F119,V119&gt;0)=TRUE,1,"")</f>
      </c>
      <c r="X119" s="56">
        <f>IF(V119="",0,(X$4*(101+(1000*LOG(V$4,10))-(1000*LOG(V119,10)))))</f>
        <v>0</v>
      </c>
      <c r="Y119" s="202">
        <v>30</v>
      </c>
      <c r="Z119" s="18">
        <f>IF(AND(Z$1&lt;&gt;$F119,Y119&gt;0)=TRUE,1,"")</f>
      </c>
      <c r="AA119" s="32">
        <f>IF(Y119="",0,(AA$4*(101+(1000*LOG(Y$4,10))-(1000*LOG(Y119,10)))))</f>
        <v>254.5779273714345</v>
      </c>
      <c r="AB119" s="126"/>
      <c r="AC119" s="55">
        <f>IF(AND(AC$1&lt;&gt;$F119,AB119&gt;0)=TRUE,1,"")</f>
      </c>
      <c r="AD119" s="56">
        <f>IF(AB119="",0,(AD$4*(101+(1000*LOG(AB$4,10))-(1000*LOG(AB119,10)))))</f>
        <v>0</v>
      </c>
      <c r="AF119" s="18">
        <f>IF(AND(AF$1&lt;&gt;$F119,AE119&gt;0)=TRUE,1,"")</f>
      </c>
      <c r="AG119" s="34">
        <f>IF(AE119="",0,(AG$4*(101+(1000*LOG(AE$4,10))-(1000*LOG(AE119,10)))))</f>
        <v>0</v>
      </c>
      <c r="AI119" s="55">
        <f>IF(AND(AI$1&lt;&gt;$F119,AH119&gt;0)=TRUE,1,"")</f>
      </c>
      <c r="AJ119" s="56">
        <f>IF(AH119="",0,(AJ$4*(101+(1000*LOG(AH$4,10))-(1000*LOG(AH119,10)))))</f>
        <v>0</v>
      </c>
      <c r="AL119" s="18">
        <f>IF(AND(AL$1&lt;&gt;$F119,AK119&gt;0)=TRUE,1,"")</f>
      </c>
      <c r="AM119" s="34">
        <f>IF(AK119="",0,(AM$4*(101+(1000*LOG(AK$4,10))-(1000*LOG(AK119,10)))))</f>
        <v>0</v>
      </c>
      <c r="AO119" s="55">
        <f>IF(AND(AO$1&lt;&gt;$F119,AN119&gt;0)=TRUE,1,"")</f>
      </c>
      <c r="AP119" s="56">
        <f>IF(AN119="",0,(AP$4*(101+(1000*LOG(AN$4,10))-(1000*LOG(AN119,10)))))</f>
        <v>0</v>
      </c>
      <c r="AQ119" s="35"/>
      <c r="AR119" s="18">
        <f>IF(AND(AR$1&lt;&gt;$F119,AQ119&gt;0)=TRUE,1,"")</f>
      </c>
      <c r="AS119" s="32">
        <f>IF(AQ119="",0,(AS$4*(101+(1000*LOG(AQ$4,10))-(1000*LOG(AQ119,10)))))</f>
        <v>0</v>
      </c>
      <c r="AU119" s="55">
        <f>IF(AND(AU$1&lt;&gt;$F119,AT119&gt;0)=TRUE,1,"")</f>
      </c>
      <c r="AV119" s="56">
        <f>IF(AT119="",0,(AV$4*(101+(1000*LOG(AT$4,10))-(1000*LOG(AT119,10)))))</f>
        <v>0</v>
      </c>
      <c r="AW119" s="35"/>
      <c r="AX119" s="18">
        <f>IF(AND(AX$1&lt;&gt;$F119,AW119&gt;0)=TRUE,1,"")</f>
      </c>
      <c r="AY119" s="32">
        <f>IF(AW119="",0,(AY$4*(101+(1000*LOG(AW$4,10))-(1000*LOG(AW119,10)))))</f>
        <v>0</v>
      </c>
      <c r="BA119" s="55">
        <f>IF(AND(BA$1&lt;&gt;$F119,AZ119&gt;0)=TRUE,1,"")</f>
      </c>
      <c r="BB119" s="56">
        <f>IF(AZ119="",0,(BB$4*(101+(1000*LOG(AZ$4,10))-(1000*LOG(AZ119,10)))))</f>
        <v>0</v>
      </c>
      <c r="BC119" s="33">
        <f>L119+O119+R119+U119+X119+AA119+AD119+AG119+AJ119+AM119+AP119+AS119+AV119+AY119+BB119</f>
        <v>254.5779273714345</v>
      </c>
      <c r="BD119" s="36">
        <f>BW119</f>
        <v>254.5779273714345</v>
      </c>
      <c r="BE119" s="18">
        <f>IF(MAX(BA119,AX119,AU119,AR119,AO119,AL119,AI119,AF119,AC119,Z119,W119,T119,T119,Q119,N119,K119)&gt;0,"*","")</f>
      </c>
      <c r="BF119" s="34">
        <f>IF(BE119="*",BD119*0.05,0)</f>
        <v>0</v>
      </c>
      <c r="BG119" s="37">
        <f>BD119+BF119</f>
        <v>254.5779273714345</v>
      </c>
      <c r="BH119" s="30">
        <f>L119</f>
        <v>0</v>
      </c>
      <c r="BI119" s="30">
        <f>O119</f>
        <v>0</v>
      </c>
      <c r="BJ119" s="30">
        <f>R119</f>
        <v>0</v>
      </c>
      <c r="BK119" s="30">
        <f>U119</f>
        <v>0</v>
      </c>
      <c r="BL119" s="30">
        <f>X119</f>
        <v>0</v>
      </c>
      <c r="BM119" s="30">
        <f>AA119</f>
        <v>254.5779273714345</v>
      </c>
      <c r="BN119" s="30">
        <f>AD119</f>
        <v>0</v>
      </c>
      <c r="BO119" s="30">
        <f>AG119</f>
        <v>0</v>
      </c>
      <c r="BP119" s="30">
        <f>AJ119</f>
        <v>0</v>
      </c>
      <c r="BQ119" s="30">
        <f>AM119</f>
        <v>0</v>
      </c>
      <c r="BR119" s="30">
        <f>AP119</f>
        <v>0</v>
      </c>
      <c r="BS119" s="30">
        <f>AS119</f>
        <v>0</v>
      </c>
      <c r="BT119" s="30">
        <f>AV119</f>
        <v>0</v>
      </c>
      <c r="BU119" s="30">
        <f>AY119</f>
        <v>0</v>
      </c>
      <c r="BV119" s="30">
        <f>BB119</f>
        <v>0</v>
      </c>
      <c r="BW119" s="38">
        <f>(LARGE(BH119:BV119,1))+(LARGE(BH119:BV119,2))+(LARGE(BH119:BV119,3))+(LARGE(BH119:BV119,4))+(LARGE(BH119:BV119,5))</f>
        <v>254.5779273714345</v>
      </c>
    </row>
    <row r="120" spans="1:75" ht="12.75" customHeight="1">
      <c r="A120" s="28">
        <v>103</v>
      </c>
      <c r="B120" s="195" t="s">
        <v>354</v>
      </c>
      <c r="C120" s="196" t="s">
        <v>355</v>
      </c>
      <c r="D120" s="188">
        <v>1</v>
      </c>
      <c r="E120" s="189" t="s">
        <v>288</v>
      </c>
      <c r="F120" s="190">
        <v>3</v>
      </c>
      <c r="G120" s="191" t="s">
        <v>290</v>
      </c>
      <c r="H120" s="192" t="s">
        <v>565</v>
      </c>
      <c r="I120" s="342">
        <f>BG120</f>
        <v>248.61624740208015</v>
      </c>
      <c r="J120" s="251"/>
      <c r="L120" s="56">
        <f>IF(J120="",0,(L$4*(101+(1000*LOG(J$4,10))-(1000*LOG(J120,10)))))</f>
        <v>0</v>
      </c>
      <c r="M120" s="175"/>
      <c r="N120" s="18">
        <f>IF(AND(N$1&lt;&gt;$F120,M120&gt;0)=TRUE,1,"")</f>
      </c>
      <c r="O120" s="32">
        <f>IF(M120="",0,(O$4*(101+(1000*LOG(M$4,10))-(1000*LOG(M120,10)))))</f>
        <v>0</v>
      </c>
      <c r="Q120" s="55">
        <f>IF(AND(Q$1&lt;&gt;$F120,P120&gt;0)=TRUE,1,"")</f>
      </c>
      <c r="R120" s="56">
        <f>IF(P120="",0,(R$4*(101+(1000*LOG(P$4,10))-(1000*LOG(P120,10)))))</f>
        <v>0</v>
      </c>
      <c r="S120" s="175"/>
      <c r="T120" s="18">
        <f>IF(AND(T$1&lt;&gt;$F120,S120&gt;0)=TRUE,1,"")</f>
      </c>
      <c r="U120" s="32">
        <f>IF(S120="",0,(U$4*(101+(1000*LOG(S$4,10))-(1000*LOG(S120,10)))))</f>
        <v>0</v>
      </c>
      <c r="W120" s="55">
        <f>IF(AND(W$1&lt;&gt;$F120,V120&gt;0)=TRUE,1,"")</f>
      </c>
      <c r="X120" s="56">
        <f>IF(V120="",0,(X$4*(101+(1000*LOG(V$4,10))-(1000*LOG(V120,10)))))</f>
        <v>0</v>
      </c>
      <c r="Y120" s="202">
        <v>31</v>
      </c>
      <c r="Z120" s="18">
        <f>IF(AND(Z$1&lt;&gt;$F120,Y120&gt;0)=TRUE,1,"")</f>
        <v>1</v>
      </c>
      <c r="AA120" s="32">
        <f>IF(Y120="",0,(AA$4*(101+(1000*LOG(Y$4,10))-(1000*LOG(Y120,10)))))</f>
        <v>236.77737847817156</v>
      </c>
      <c r="AB120" s="126"/>
      <c r="AC120" s="55">
        <f>IF(AND(AC$1&lt;&gt;$F120,AB120&gt;0)=TRUE,1,"")</f>
      </c>
      <c r="AD120" s="56">
        <f>IF(AB120="",0,(AD$4*(101+(1000*LOG(AB$4,10))-(1000*LOG(AB120,10)))))</f>
        <v>0</v>
      </c>
      <c r="AF120" s="18">
        <f>IF(AND(AF$1&lt;&gt;$F120,AE120&gt;0)=TRUE,1,"")</f>
      </c>
      <c r="AG120" s="34">
        <f>IF(AE120="",0,(AG$4*(101+(1000*LOG(AE$4,10))-(1000*LOG(AE120,10)))))</f>
        <v>0</v>
      </c>
      <c r="AI120" s="55">
        <f>IF(AND(AI$1&lt;&gt;$F120,AH120&gt;0)=TRUE,1,"")</f>
      </c>
      <c r="AJ120" s="56">
        <f>IF(AH120="",0,(AJ$4*(101+(1000*LOG(AH$4,10))-(1000*LOG(AH120,10)))))</f>
        <v>0</v>
      </c>
      <c r="AL120" s="18">
        <f>IF(AND(AL$1&lt;&gt;$F120,AK120&gt;0)=TRUE,1,"")</f>
      </c>
      <c r="AM120" s="34">
        <f>IF(AK120="",0,(AM$4*(101+(1000*LOG(AK$4,10))-(1000*LOG(AK120,10)))))</f>
        <v>0</v>
      </c>
      <c r="AO120" s="55">
        <f>IF(AND(AO$1&lt;&gt;$F120,AN120&gt;0)=TRUE,1,"")</f>
      </c>
      <c r="AP120" s="56">
        <f>IF(AN120="",0,(AP$4*(101+(1000*LOG(AN$4,10))-(1000*LOG(AN120,10)))))</f>
        <v>0</v>
      </c>
      <c r="AQ120" s="35"/>
      <c r="AR120" s="18">
        <f>IF(AND(AR$1&lt;&gt;$F120,AQ120&gt;0)=TRUE,1,"")</f>
      </c>
      <c r="AS120" s="32">
        <f>IF(AQ120="",0,(AS$4*(101+(1000*LOG(AQ$4,10))-(1000*LOG(AQ120,10)))))</f>
        <v>0</v>
      </c>
      <c r="AU120" s="55">
        <f>IF(AND(AU$1&lt;&gt;$F120,AT120&gt;0)=TRUE,1,"")</f>
      </c>
      <c r="AV120" s="56">
        <f>IF(AT120="",0,(AV$4*(101+(1000*LOG(AT$4,10))-(1000*LOG(AT120,10)))))</f>
        <v>0</v>
      </c>
      <c r="AW120" s="35"/>
      <c r="AX120" s="18">
        <f>IF(AND(AX$1&lt;&gt;$F120,AW120&gt;0)=TRUE,1,"")</f>
      </c>
      <c r="AY120" s="32">
        <f>IF(AW120="",0,(AY$4*(101+(1000*LOG(AW$4,10))-(1000*LOG(AW120,10)))))</f>
        <v>0</v>
      </c>
      <c r="BA120" s="55">
        <f>IF(AND(BA$1&lt;&gt;$F120,AZ120&gt;0)=TRUE,1,"")</f>
      </c>
      <c r="BB120" s="56">
        <f>IF(AZ120="",0,(BB$4*(101+(1000*LOG(AZ$4,10))-(1000*LOG(AZ120,10)))))</f>
        <v>0</v>
      </c>
      <c r="BC120" s="33">
        <f>L120+O120+R120+U120+X120+AA120+AD120+AG120+AJ120+AM120+AP120+AS120+AV120+AY120+BB120</f>
        <v>236.77737847817156</v>
      </c>
      <c r="BD120" s="36">
        <f>BW120</f>
        <v>236.77737847817156</v>
      </c>
      <c r="BE120" s="18" t="str">
        <f>IF(MAX(BA120,AX120,AU120,AR120,AO120,AL120,AI120,AF120,AC120,Z120,W120,T120,T120,Q120,N120,K120)&gt;0,"*","")</f>
        <v>*</v>
      </c>
      <c r="BF120" s="34">
        <f>IF(BE120="*",BD120*0.05,0)</f>
        <v>11.838868923908578</v>
      </c>
      <c r="BG120" s="37">
        <f>BD120+BF120</f>
        <v>248.61624740208015</v>
      </c>
      <c r="BH120" s="30">
        <f>L120</f>
        <v>0</v>
      </c>
      <c r="BI120" s="30">
        <f>O120</f>
        <v>0</v>
      </c>
      <c r="BJ120" s="30">
        <f>R120</f>
        <v>0</v>
      </c>
      <c r="BK120" s="30">
        <f>U120</f>
        <v>0</v>
      </c>
      <c r="BL120" s="30">
        <f>X120</f>
        <v>0</v>
      </c>
      <c r="BM120" s="30">
        <f>AA120</f>
        <v>236.77737847817156</v>
      </c>
      <c r="BN120" s="30">
        <f>AD120</f>
        <v>0</v>
      </c>
      <c r="BO120" s="30">
        <f>AG120</f>
        <v>0</v>
      </c>
      <c r="BP120" s="30">
        <f>AJ120</f>
        <v>0</v>
      </c>
      <c r="BQ120" s="30">
        <f>AM120</f>
        <v>0</v>
      </c>
      <c r="BR120" s="30">
        <f>AP120</f>
        <v>0</v>
      </c>
      <c r="BS120" s="30">
        <f>AS120</f>
        <v>0</v>
      </c>
      <c r="BT120" s="30">
        <f>AV120</f>
        <v>0</v>
      </c>
      <c r="BU120" s="30">
        <f>AY120</f>
        <v>0</v>
      </c>
      <c r="BV120" s="30">
        <f>BB120</f>
        <v>0</v>
      </c>
      <c r="BW120" s="38">
        <f>(LARGE(BH120:BV120,1))+(LARGE(BH120:BV120,2))+(LARGE(BH120:BV120,3))+(LARGE(BH120:BV120,4))+(LARGE(BH120:BV120,5))</f>
        <v>236.77737847817156</v>
      </c>
    </row>
    <row r="121" spans="1:75" ht="12.75" customHeight="1">
      <c r="A121" s="28">
        <v>104</v>
      </c>
      <c r="B121" s="29" t="s">
        <v>162</v>
      </c>
      <c r="C121" s="16" t="s">
        <v>161</v>
      </c>
      <c r="D121" s="120">
        <v>1</v>
      </c>
      <c r="E121" s="177" t="s">
        <v>35</v>
      </c>
      <c r="F121" s="31">
        <v>2</v>
      </c>
      <c r="G121" s="50" t="s">
        <v>290</v>
      </c>
      <c r="H121" s="17"/>
      <c r="I121" s="341">
        <f>BG121</f>
        <v>247.1280356782379</v>
      </c>
      <c r="J121" s="251"/>
      <c r="L121" s="56">
        <f>IF(J121="",0,(L$4*(101+(1000*LOG(J$4,10))-(1000*LOG(J121,10)))))</f>
        <v>0</v>
      </c>
      <c r="M121" s="175"/>
      <c r="O121" s="32">
        <f>IF(M121="",0,(O$4*(101+(1000*LOG(M$4,10))-(1000*LOG(M121,10)))))</f>
        <v>0</v>
      </c>
      <c r="P121" s="168">
        <v>15</v>
      </c>
      <c r="Q121" s="55">
        <f>IF(AND(Q$1&lt;&gt;$F121,P121&gt;0)=TRUE,1,"")</f>
      </c>
      <c r="R121" s="56">
        <f>IF(P121="",0,(R$4*(101+(1000*LOG(P$4,10))-(1000*LOG(P121,10)))))</f>
        <v>247.1280356782379</v>
      </c>
      <c r="S121" s="175"/>
      <c r="T121" s="18">
        <f>IF(AND(T$1&lt;&gt;$F121,S121&gt;0)=TRUE,1,"")</f>
      </c>
      <c r="U121" s="32">
        <f>IF(S121="",0,(U$4*(101+(1000*LOG(S$4,10))-(1000*LOG(S121,10)))))</f>
        <v>0</v>
      </c>
      <c r="W121" s="55">
        <f>IF(AND(W$1&lt;&gt;$F121,V121&gt;0)=TRUE,1,"")</f>
      </c>
      <c r="X121" s="56">
        <f>IF(V121="",0,(X$4*(101+(1000*LOG(V$4,10))-(1000*LOG(V121,10)))))</f>
        <v>0</v>
      </c>
      <c r="Z121" s="18">
        <f>IF(AND(Z$1&lt;&gt;$F121,Y121&gt;0)=TRUE,1,"")</f>
      </c>
      <c r="AA121" s="32">
        <f>IF(Y121="",0,(AA$4*(101+(1000*LOG(Y$4,10))-(1000*LOG(Y121,10)))))</f>
        <v>0</v>
      </c>
      <c r="AB121" s="126"/>
      <c r="AC121" s="55">
        <f>IF(AND(AC$1&lt;&gt;$F121,AB121&gt;0)=TRUE,1,"")</f>
      </c>
      <c r="AD121" s="56">
        <f>IF(AB121="",0,(AD$4*(101+(1000*LOG(AB$4,10))-(1000*LOG(AB121,10)))))</f>
        <v>0</v>
      </c>
      <c r="AF121" s="18">
        <f>IF(AND(AF$1&lt;&gt;$F121,AE121&gt;0)=TRUE,1,"")</f>
      </c>
      <c r="AG121" s="34">
        <f>IF(AE121="",0,(AG$4*(101+(1000*LOG(AE$4,10))-(1000*LOG(AE121,10)))))</f>
        <v>0</v>
      </c>
      <c r="AI121" s="55">
        <f>IF(AND(AI$1&lt;&gt;$F121,AH121&gt;0)=TRUE,1,"")</f>
      </c>
      <c r="AJ121" s="56">
        <f>IF(AH121="",0,(AJ$4*(101+(1000*LOG(AH$4,10))-(1000*LOG(AH121,10)))))</f>
        <v>0</v>
      </c>
      <c r="AL121" s="18">
        <f>IF(AND(AL$1&lt;&gt;$F121,AK121&gt;0)=TRUE,1,"")</f>
      </c>
      <c r="AM121" s="34">
        <f>IF(AK121="",0,(AM$4*(101+(1000*LOG(AK$4,10))-(1000*LOG(AK121,10)))))</f>
        <v>0</v>
      </c>
      <c r="AO121" s="55">
        <f>IF(AND(AO$1&lt;&gt;$F121,AN121&gt;0)=TRUE,1,"")</f>
      </c>
      <c r="AP121" s="56">
        <f>IF(AN121="",0,(AP$4*(101+(1000*LOG(AN$4,10))-(1000*LOG(AN121,10)))))</f>
        <v>0</v>
      </c>
      <c r="AQ121" s="35"/>
      <c r="AR121" s="18">
        <f>IF(AND(AR$1&lt;&gt;$F121,AQ121&gt;0)=TRUE,1,"")</f>
      </c>
      <c r="AS121" s="32">
        <f>IF(AQ121="",0,(AS$4*(101+(1000*LOG(AQ$4,10))-(1000*LOG(AQ121,10)))))</f>
        <v>0</v>
      </c>
      <c r="AU121" s="55">
        <f>IF(AND(AU$1&lt;&gt;$F121,AT121&gt;0)=TRUE,1,"")</f>
      </c>
      <c r="AV121" s="56">
        <f>IF(AT121="",0,(AV$4*(101+(1000*LOG(AT$4,10))-(1000*LOG(AT121,10)))))</f>
        <v>0</v>
      </c>
      <c r="AW121" s="35"/>
      <c r="AX121" s="18">
        <f>IF(AND(AX$1&lt;&gt;$F121,AW121&gt;0)=TRUE,1,"")</f>
      </c>
      <c r="AY121" s="32">
        <f>IF(AW121="",0,(AY$4*(101+(1000*LOG(AW$4,10))-(1000*LOG(AW121,10)))))</f>
        <v>0</v>
      </c>
      <c r="BA121" s="55">
        <f>IF(AND(BA$1&lt;&gt;$F121,AZ121&gt;0)=TRUE,1,"")</f>
      </c>
      <c r="BB121" s="56">
        <f>IF(AZ121="",0,(BB$4*(101+(1000*LOG(AZ$4,10))-(1000*LOG(AZ121,10)))))</f>
        <v>0</v>
      </c>
      <c r="BC121" s="33">
        <f>L121+O121+R121+U121+X121+AA121+AD121+AG121+AJ121+AM121+AP121+AS121+AV121+AY121+BB121</f>
        <v>247.1280356782379</v>
      </c>
      <c r="BD121" s="36">
        <f>BW121</f>
        <v>247.1280356782379</v>
      </c>
      <c r="BE121" s="18">
        <f>IF(MAX(BA121,AX121,AU121,AR121,AO121,AL121,AI121,AF121,AC121,Z121,W121,T121,T121,Q121,N121,K121)&gt;0,"*","")</f>
      </c>
      <c r="BF121" s="34">
        <f>IF(BE121="*",BD121*0.05,0)</f>
        <v>0</v>
      </c>
      <c r="BG121" s="37">
        <f>BD121+BF121</f>
        <v>247.1280356782379</v>
      </c>
      <c r="BH121" s="30">
        <f>L121</f>
        <v>0</v>
      </c>
      <c r="BI121" s="30">
        <f>O121</f>
        <v>0</v>
      </c>
      <c r="BJ121" s="30">
        <f>R121</f>
        <v>247.1280356782379</v>
      </c>
      <c r="BK121" s="30">
        <f>U121</f>
        <v>0</v>
      </c>
      <c r="BL121" s="30">
        <f>X121</f>
        <v>0</v>
      </c>
      <c r="BM121" s="30">
        <f>AA121</f>
        <v>0</v>
      </c>
      <c r="BN121" s="30">
        <f>AD121</f>
        <v>0</v>
      </c>
      <c r="BO121" s="30">
        <f>AG121</f>
        <v>0</v>
      </c>
      <c r="BP121" s="30">
        <f>AJ121</f>
        <v>0</v>
      </c>
      <c r="BQ121" s="30">
        <f>AM121</f>
        <v>0</v>
      </c>
      <c r="BR121" s="30">
        <f>AP121</f>
        <v>0</v>
      </c>
      <c r="BS121" s="30">
        <f>AS121</f>
        <v>0</v>
      </c>
      <c r="BT121" s="30">
        <f>AV121</f>
        <v>0</v>
      </c>
      <c r="BU121" s="30">
        <f>AY121</f>
        <v>0</v>
      </c>
      <c r="BV121" s="30">
        <f>BB121</f>
        <v>0</v>
      </c>
      <c r="BW121" s="38">
        <f>(LARGE(BH121:BV121,1))+(LARGE(BH121:BV121,2))+(LARGE(BH121:BV121,3))+(LARGE(BH121:BV121,4))+(LARGE(BH121:BV121,5))</f>
        <v>247.1280356782379</v>
      </c>
    </row>
    <row r="122" spans="1:75" ht="12.75">
      <c r="A122" s="28">
        <v>105</v>
      </c>
      <c r="B122" s="29" t="s">
        <v>178</v>
      </c>
      <c r="C122" s="16" t="s">
        <v>177</v>
      </c>
      <c r="D122" s="120">
        <v>1</v>
      </c>
      <c r="E122" s="177" t="s">
        <v>48</v>
      </c>
      <c r="F122" s="31">
        <v>1</v>
      </c>
      <c r="G122" s="50" t="s">
        <v>290</v>
      </c>
      <c r="H122" s="17" t="s">
        <v>565</v>
      </c>
      <c r="I122" s="341">
        <f>BG122</f>
        <v>234.1997883434354</v>
      </c>
      <c r="J122" s="251"/>
      <c r="L122" s="56">
        <f>IF(J122="",0,(L$4*(101+(1000*LOG(J$4,10))-(1000*LOG(J122,10)))))</f>
        <v>0</v>
      </c>
      <c r="M122" s="175"/>
      <c r="N122" s="18">
        <f>IF(AND(N$1&lt;&gt;$F122,M122&gt;0)=TRUE,1,"")</f>
      </c>
      <c r="O122" s="32">
        <f>IF(M122="",0,(O$4*(101+(1000*LOG(M$4,10))-(1000*LOG(M122,10)))))</f>
        <v>0</v>
      </c>
      <c r="Q122" s="55">
        <f>IF(AND(Q$1&lt;&gt;$F122,P122&gt;0)=TRUE,1,"")</f>
      </c>
      <c r="R122" s="56">
        <f>IF(P122="",0,(R$4*(101+(1000*LOG(P$4,10))-(1000*LOG(P122,10)))))</f>
        <v>0</v>
      </c>
      <c r="S122" s="175"/>
      <c r="T122" s="18">
        <f>IF(AND(T$1&lt;&gt;$F122,S122&gt;0)=TRUE,1,"")</f>
      </c>
      <c r="U122" s="32">
        <f>IF(S122="",0,(U$4*(101+(1000*LOG(S$4,10))-(1000*LOG(S122,10)))))</f>
        <v>0</v>
      </c>
      <c r="W122" s="55">
        <f>IF(AND(W$1&lt;&gt;$F122,V122&gt;0)=TRUE,1,"")</f>
      </c>
      <c r="X122" s="56">
        <f>IF(V122="",0,(X$4*(101+(1000*LOG(V$4,10))-(1000*LOG(V122,10)))))</f>
        <v>0</v>
      </c>
      <c r="Z122" s="18">
        <f>IF(AND(Z$1&lt;&gt;$F122,Y122&gt;0)=TRUE,1,"")</f>
      </c>
      <c r="AA122" s="32">
        <f>IF(Y122="",0,(AA$4*(101+(1000*LOG(Y$4,10))-(1000*LOG(Y122,10)))))</f>
        <v>0</v>
      </c>
      <c r="AB122" s="126"/>
      <c r="AC122" s="55">
        <f>IF(AND(AC$1&lt;&gt;$F122,AB122&gt;0)=TRUE,1,"")</f>
      </c>
      <c r="AD122" s="56">
        <f>IF(AB122="",0,(AD$4*(101+(1000*LOG(AB$4,10))-(1000*LOG(AB122,10)))))</f>
        <v>0</v>
      </c>
      <c r="AF122" s="18">
        <f>IF(AND(AF$1&lt;&gt;$F122,AE122&gt;0)=TRUE,1,"")</f>
      </c>
      <c r="AG122" s="34">
        <f>IF(AE122="",0,(AG$4*(101+(1000*LOG(AE$4,10))-(1000*LOG(AE122,10)))))</f>
        <v>0</v>
      </c>
      <c r="AI122" s="55">
        <f>IF(AND(AI$1&lt;&gt;$F122,AH122&gt;0)=TRUE,1,"")</f>
      </c>
      <c r="AJ122" s="56">
        <f>IF(AH122="",0,(AJ$4*(101+(1000*LOG(AH$4,10))-(1000*LOG(AH122,10)))))</f>
        <v>0</v>
      </c>
      <c r="AK122" s="35">
        <v>50</v>
      </c>
      <c r="AL122" s="18">
        <f>IF(AND(AL$1&lt;&gt;$F122,AK122&gt;0)=TRUE,1,"")</f>
      </c>
      <c r="AM122" s="34">
        <f>IF(AK122="",0,(AM$4*(101+(1000*LOG(AK$4,10))-(1000*LOG(AK122,10)))))</f>
        <v>234.1997883434354</v>
      </c>
      <c r="AO122" s="55">
        <f>IF(AND(AO$1&lt;&gt;$F122,AN122&gt;0)=TRUE,1,"")</f>
      </c>
      <c r="AP122" s="56">
        <f>IF(AN122="",0,(AP$4*(101+(1000*LOG(AN$4,10))-(1000*LOG(AN122,10)))))</f>
        <v>0</v>
      </c>
      <c r="AQ122" s="35"/>
      <c r="AR122" s="18">
        <f>IF(AND(AR$1&lt;&gt;$F122,AQ122&gt;0)=TRUE,1,"")</f>
      </c>
      <c r="AS122" s="32">
        <f>IF(AQ122="",0,(AS$4*(101+(1000*LOG(AQ$4,10))-(1000*LOG(AQ122,10)))))</f>
        <v>0</v>
      </c>
      <c r="AU122" s="55">
        <f>IF(AND(AU$1&lt;&gt;$F122,AT122&gt;0)=TRUE,1,"")</f>
      </c>
      <c r="AV122" s="56">
        <f>IF(AT122="",0,(AV$4*(101+(1000*LOG(AT$4,10))-(1000*LOG(AT122,10)))))</f>
        <v>0</v>
      </c>
      <c r="AW122" s="35"/>
      <c r="AX122" s="18">
        <f>IF(AND(AX$1&lt;&gt;$F122,AW122&gt;0)=TRUE,1,"")</f>
      </c>
      <c r="AY122" s="32">
        <f>IF(AW122="",0,(AY$4*(101+(1000*LOG(AW$4,10))-(1000*LOG(AW122,10)))))</f>
        <v>0</v>
      </c>
      <c r="BA122" s="55">
        <f>IF(AND(BA$1&lt;&gt;$F122,AZ122&gt;0)=TRUE,1,"")</f>
      </c>
      <c r="BB122" s="56">
        <f>IF(AZ122="",0,(BB$4*(101+(1000*LOG(AZ$4,10))-(1000*LOG(AZ122,10)))))</f>
        <v>0</v>
      </c>
      <c r="BC122" s="33">
        <f>L122+O122+R122+U122+X122+AA122+AD122+AG122+AJ122+AM122+AP122+AS122+AV122+AY122+BB122</f>
        <v>234.1997883434354</v>
      </c>
      <c r="BD122" s="36">
        <f>BW122</f>
        <v>234.1997883434354</v>
      </c>
      <c r="BE122" s="18">
        <f>IF(MAX(BA122,AX122,AU122,AR122,AO122,AL122,AI122,AF122,AC122,Z122,W122,T122,T122,Q122,N122,K122)&gt;0,"*","")</f>
      </c>
      <c r="BF122" s="34">
        <f>IF(BE122="*",BD122*0.05,0)</f>
        <v>0</v>
      </c>
      <c r="BG122" s="37">
        <f>BD122+BF122</f>
        <v>234.1997883434354</v>
      </c>
      <c r="BH122" s="30">
        <f>L122</f>
        <v>0</v>
      </c>
      <c r="BI122" s="30">
        <f>O122</f>
        <v>0</v>
      </c>
      <c r="BJ122" s="30">
        <f>R122</f>
        <v>0</v>
      </c>
      <c r="BK122" s="30">
        <f>U122</f>
        <v>0</v>
      </c>
      <c r="BL122" s="30">
        <f>X122</f>
        <v>0</v>
      </c>
      <c r="BM122" s="30">
        <f>AA122</f>
        <v>0</v>
      </c>
      <c r="BN122" s="30">
        <f>AD122</f>
        <v>0</v>
      </c>
      <c r="BO122" s="30">
        <f>AG122</f>
        <v>0</v>
      </c>
      <c r="BP122" s="30">
        <f>AJ122</f>
        <v>0</v>
      </c>
      <c r="BQ122" s="30">
        <f>AM122</f>
        <v>234.1997883434354</v>
      </c>
      <c r="BR122" s="30">
        <f>AP122</f>
        <v>0</v>
      </c>
      <c r="BS122" s="30">
        <f>AS122</f>
        <v>0</v>
      </c>
      <c r="BT122" s="30">
        <f>AV122</f>
        <v>0</v>
      </c>
      <c r="BU122" s="30">
        <f>AY122</f>
        <v>0</v>
      </c>
      <c r="BV122" s="30">
        <f>BB122</f>
        <v>0</v>
      </c>
      <c r="BW122" s="38">
        <f>(LARGE(BH122:BV122,1))+(LARGE(BH122:BV122,2))+(LARGE(BH122:BV122,3))+(LARGE(BH122:BV122,4))+(LARGE(BH122:BV122,5))</f>
        <v>234.1997883434354</v>
      </c>
    </row>
    <row r="123" spans="1:177" s="4" customFormat="1" ht="12.75" customHeight="1">
      <c r="A123" s="28">
        <v>106</v>
      </c>
      <c r="B123" s="29" t="s">
        <v>332</v>
      </c>
      <c r="C123" s="16" t="s">
        <v>86</v>
      </c>
      <c r="D123" s="120">
        <v>1</v>
      </c>
      <c r="E123" s="177" t="s">
        <v>36</v>
      </c>
      <c r="F123" s="31">
        <v>2</v>
      </c>
      <c r="G123" s="50" t="s">
        <v>291</v>
      </c>
      <c r="H123" s="17" t="s">
        <v>565</v>
      </c>
      <c r="I123" s="341">
        <f>BG123</f>
        <v>221.5739312058497</v>
      </c>
      <c r="J123" s="251"/>
      <c r="K123" s="55"/>
      <c r="L123" s="56">
        <f>IF(J123="",0,(L$4*(101+(1000*LOG(J$4,10))-(1000*LOG(J123,10)))))</f>
        <v>0</v>
      </c>
      <c r="M123" s="175"/>
      <c r="N123" s="18">
        <f>IF(AND(N$1&lt;&gt;$F123,M123&gt;0)=TRUE,1,"")</f>
      </c>
      <c r="O123" s="32">
        <f>IF(M123="",0,(O$4*(101+(1000*LOG(M$4,10))-(1000*LOG(M123,10)))))</f>
        <v>0</v>
      </c>
      <c r="P123" s="168"/>
      <c r="Q123" s="55">
        <f>IF(AND(Q$1&lt;&gt;$F123,P123&gt;0)=TRUE,1,"")</f>
      </c>
      <c r="R123" s="56">
        <f>IF(P123="",0,(R$4*(101+(1000*LOG(P$4,10))-(1000*LOG(P123,10)))))</f>
        <v>0</v>
      </c>
      <c r="S123" s="175"/>
      <c r="T123" s="18">
        <f>IF(AND(T$1&lt;&gt;$F123,S123&gt;0)=TRUE,1,"")</f>
      </c>
      <c r="U123" s="32">
        <f>IF(S123="",0,(U$4*(101+(1000*LOG(S$4,10))-(1000*LOG(S123,10)))))</f>
        <v>0</v>
      </c>
      <c r="V123" s="168">
        <v>25</v>
      </c>
      <c r="W123" s="55">
        <f>IF(AND(W$1&lt;&gt;$F123,V123&gt;0)=TRUE,1,"")</f>
      </c>
      <c r="X123" s="56">
        <f>IF(V123="",0,(X$4*(101+(1000*LOG(V$4,10))-(1000*LOG(V123,10)))))</f>
        <v>221.5739312058497</v>
      </c>
      <c r="Y123" s="202"/>
      <c r="Z123" s="18">
        <f>IF(AND(Z$1&lt;&gt;$F123,Y123&gt;0)=TRUE,1,"")</f>
      </c>
      <c r="AA123" s="32">
        <f>IF(Y123="",0,(AA$4*(101+(1000*LOG(Y$4,10))-(1000*LOG(Y123,10)))))</f>
        <v>0</v>
      </c>
      <c r="AB123" s="126"/>
      <c r="AC123" s="55">
        <f>IF(AND(AC$1&lt;&gt;$F123,AB123&gt;0)=TRUE,1,"")</f>
      </c>
      <c r="AD123" s="56">
        <f>IF(AB123="",0,(AD$4*(101+(1000*LOG(AB$4,10))-(1000*LOG(AB123,10)))))</f>
        <v>0</v>
      </c>
      <c r="AE123" s="35"/>
      <c r="AF123" s="18">
        <f>IF(AND(AF$1&lt;&gt;$F123,AE123&gt;0)=TRUE,1,"")</f>
      </c>
      <c r="AG123" s="34">
        <f>IF(AE123="",0,(AG$4*(101+(1000*LOG(AE$4,10))-(1000*LOG(AE123,10)))))</f>
        <v>0</v>
      </c>
      <c r="AH123" s="59"/>
      <c r="AI123" s="55">
        <f>IF(AND(AI$1&lt;&gt;$F123,AH123&gt;0)=TRUE,1,"")</f>
      </c>
      <c r="AJ123" s="56">
        <f>IF(AH123="",0,(AJ$4*(101+(1000*LOG(AH$4,10))-(1000*LOG(AH123,10)))))</f>
        <v>0</v>
      </c>
      <c r="AK123" s="35"/>
      <c r="AL123" s="18">
        <f>IF(AND(AL$1&lt;&gt;$F123,AK123&gt;0)=TRUE,1,"")</f>
      </c>
      <c r="AM123" s="34">
        <f>IF(AK123="",0,(AM$4*(101+(1000*LOG(AK$4,10))-(1000*LOG(AK123,10)))))</f>
        <v>0</v>
      </c>
      <c r="AN123" s="59"/>
      <c r="AO123" s="55">
        <f>IF(AND(AO$1&lt;&gt;$F123,AN123&gt;0)=TRUE,1,"")</f>
      </c>
      <c r="AP123" s="56">
        <f>IF(AN123="",0,(AP$4*(101+(1000*LOG(AN$4,10))-(1000*LOG(AN123,10)))))</f>
        <v>0</v>
      </c>
      <c r="AQ123" s="35"/>
      <c r="AR123" s="18">
        <f>IF(AND(AR$1&lt;&gt;$F123,AQ123&gt;0)=TRUE,1,"")</f>
      </c>
      <c r="AS123" s="32">
        <f>IF(AQ123="",0,(AS$4*(101+(1000*LOG(AQ$4,10))-(1000*LOG(AQ123,10)))))</f>
        <v>0</v>
      </c>
      <c r="AT123" s="59"/>
      <c r="AU123" s="55">
        <f>IF(AND(AU$1&lt;&gt;$F123,AT123&gt;0)=TRUE,1,"")</f>
      </c>
      <c r="AV123" s="56">
        <f>IF(AT123="",0,(AV$4*(101+(1000*LOG(AT$4,10))-(1000*LOG(AT123,10)))))</f>
        <v>0</v>
      </c>
      <c r="AW123" s="35"/>
      <c r="AX123" s="18">
        <f>IF(AND(AX$1&lt;&gt;$F123,AW123&gt;0)=TRUE,1,"")</f>
      </c>
      <c r="AY123" s="32">
        <f>IF(AW123="",0,(AY$4*(101+(1000*LOG(AW$4,10))-(1000*LOG(AW123,10)))))</f>
        <v>0</v>
      </c>
      <c r="AZ123" s="57"/>
      <c r="BA123" s="55">
        <f>IF(AND(BA$1&lt;&gt;$F123,AZ123&gt;0)=TRUE,1,"")</f>
      </c>
      <c r="BB123" s="56">
        <f>IF(AZ123="",0,(BB$4*(101+(1000*LOG(AZ$4,10))-(1000*LOG(AZ123,10)))))</f>
        <v>0</v>
      </c>
      <c r="BC123" s="33">
        <f>L123+O123+R123+U123+X123+AA123+AD123+AG123+AJ123+AM123+AP123+AS123+AV123+AY123+BB123</f>
        <v>221.5739312058497</v>
      </c>
      <c r="BD123" s="36">
        <f>BW123</f>
        <v>221.5739312058497</v>
      </c>
      <c r="BE123" s="18">
        <f>IF(MAX(BA123,AX123,AU123,AR123,AO123,AL123,AI123,AF123,AC123,Z123,W123,T123,T123,Q123,N123,K123)&gt;0,"*","")</f>
      </c>
      <c r="BF123" s="34">
        <f>IF(BE123="*",BD123*0.05,0)</f>
        <v>0</v>
      </c>
      <c r="BG123" s="37">
        <f>BD123+BF123</f>
        <v>221.5739312058497</v>
      </c>
      <c r="BH123" s="30">
        <f>L123</f>
        <v>0</v>
      </c>
      <c r="BI123" s="30">
        <f>O123</f>
        <v>0</v>
      </c>
      <c r="BJ123" s="30">
        <f>R123</f>
        <v>0</v>
      </c>
      <c r="BK123" s="30">
        <f>U123</f>
        <v>0</v>
      </c>
      <c r="BL123" s="30">
        <f>X123</f>
        <v>221.5739312058497</v>
      </c>
      <c r="BM123" s="30">
        <f>AA123</f>
        <v>0</v>
      </c>
      <c r="BN123" s="30">
        <f>AD123</f>
        <v>0</v>
      </c>
      <c r="BO123" s="30">
        <f>AG123</f>
        <v>0</v>
      </c>
      <c r="BP123" s="30">
        <f>AJ123</f>
        <v>0</v>
      </c>
      <c r="BQ123" s="30">
        <f>AM123</f>
        <v>0</v>
      </c>
      <c r="BR123" s="30">
        <f>AP123</f>
        <v>0</v>
      </c>
      <c r="BS123" s="30">
        <f>AS123</f>
        <v>0</v>
      </c>
      <c r="BT123" s="30">
        <f>AV123</f>
        <v>0</v>
      </c>
      <c r="BU123" s="30">
        <f>AY123</f>
        <v>0</v>
      </c>
      <c r="BV123" s="30">
        <f>BB123</f>
        <v>0</v>
      </c>
      <c r="BW123" s="38">
        <f>(LARGE(BH123:BV123,1))+(LARGE(BH123:BV123,2))+(LARGE(BH123:BV123,3))+(LARGE(BH123:BV123,4))+(LARGE(BH123:BV123,5))</f>
        <v>221.5739312058497</v>
      </c>
      <c r="BX123" s="42"/>
      <c r="BY123" s="35"/>
      <c r="BZ123" s="35"/>
      <c r="CA123" s="35"/>
      <c r="CB123" s="35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</row>
    <row r="124" spans="1:75" ht="12.75" customHeight="1">
      <c r="A124" s="28">
        <v>107</v>
      </c>
      <c r="B124" s="29" t="s">
        <v>243</v>
      </c>
      <c r="C124" s="16" t="s">
        <v>88</v>
      </c>
      <c r="D124" s="120">
        <v>1</v>
      </c>
      <c r="E124" s="177" t="s">
        <v>35</v>
      </c>
      <c r="F124" s="31">
        <v>2</v>
      </c>
      <c r="G124" s="50" t="s">
        <v>290</v>
      </c>
      <c r="H124" s="17"/>
      <c r="I124" s="341">
        <f>BG124</f>
        <v>219.09931207799445</v>
      </c>
      <c r="J124" s="251"/>
      <c r="L124" s="56">
        <f>IF(J124="",0,(L$4*(101+(1000*LOG(J$4,10))-(1000*LOG(J124,10)))))</f>
        <v>0</v>
      </c>
      <c r="M124" s="175"/>
      <c r="O124" s="32">
        <f>IF(M124="",0,(O$4*(101+(1000*LOG(M$4,10))-(1000*LOG(M124,10)))))</f>
        <v>0</v>
      </c>
      <c r="P124" s="168">
        <v>16</v>
      </c>
      <c r="Q124" s="55">
        <f>IF(AND(Q$1&lt;&gt;$F124,P124&gt;0)=TRUE,1,"")</f>
      </c>
      <c r="R124" s="56">
        <f>IF(P124="",0,(R$4*(101+(1000*LOG(P$4,10))-(1000*LOG(P124,10)))))</f>
        <v>219.09931207799445</v>
      </c>
      <c r="S124" s="175"/>
      <c r="T124" s="18">
        <f>IF(AND(T$1&lt;&gt;$F124,S124&gt;0)=TRUE,1,"")</f>
      </c>
      <c r="U124" s="32">
        <f>IF(S124="",0,(U$4*(101+(1000*LOG(S$4,10))-(1000*LOG(S124,10)))))</f>
        <v>0</v>
      </c>
      <c r="W124" s="55">
        <f>IF(AND(W$1&lt;&gt;$F124,V124&gt;0)=TRUE,1,"")</f>
      </c>
      <c r="X124" s="56">
        <f>IF(V124="",0,(X$4*(101+(1000*LOG(V$4,10))-(1000*LOG(V124,10)))))</f>
        <v>0</v>
      </c>
      <c r="Z124" s="18">
        <f>IF(AND(Z$1&lt;&gt;$F124,Y124&gt;0)=TRUE,1,"")</f>
      </c>
      <c r="AA124" s="32">
        <f>IF(Y124="",0,(AA$4*(101+(1000*LOG(Y$4,10))-(1000*LOG(Y124,10)))))</f>
        <v>0</v>
      </c>
      <c r="AB124" s="126"/>
      <c r="AC124" s="55">
        <f>IF(AND(AC$1&lt;&gt;$F124,AB124&gt;0)=TRUE,1,"")</f>
      </c>
      <c r="AD124" s="56">
        <f>IF(AB124="",0,(AD$4*(101+(1000*LOG(AB$4,10))-(1000*LOG(AB124,10)))))</f>
        <v>0</v>
      </c>
      <c r="AF124" s="18">
        <f>IF(AND(AF$1&lt;&gt;$F124,AE124&gt;0)=TRUE,1,"")</f>
      </c>
      <c r="AG124" s="34">
        <f>IF(AE124="",0,(AG$4*(101+(1000*LOG(AE$4,10))-(1000*LOG(AE124,10)))))</f>
        <v>0</v>
      </c>
      <c r="AI124" s="55">
        <f>IF(AND(AI$1&lt;&gt;$F124,AH124&gt;0)=TRUE,1,"")</f>
      </c>
      <c r="AJ124" s="56">
        <f>IF(AH124="",0,(AJ$4*(101+(1000*LOG(AH$4,10))-(1000*LOG(AH124,10)))))</f>
        <v>0</v>
      </c>
      <c r="AL124" s="18">
        <f>IF(AND(AL$1&lt;&gt;$F124,AK124&gt;0)=TRUE,1,"")</f>
      </c>
      <c r="AM124" s="34">
        <f>IF(AK124="",0,(AM$4*(101+(1000*LOG(AK$4,10))-(1000*LOG(AK124,10)))))</f>
        <v>0</v>
      </c>
      <c r="AO124" s="55">
        <f>IF(AND(AO$1&lt;&gt;$F124,AN124&gt;0)=TRUE,1,"")</f>
      </c>
      <c r="AP124" s="56">
        <f>IF(AN124="",0,(AP$4*(101+(1000*LOG(AN$4,10))-(1000*LOG(AN124,10)))))</f>
        <v>0</v>
      </c>
      <c r="AQ124" s="35"/>
      <c r="AR124" s="18">
        <f>IF(AND(AR$1&lt;&gt;$F124,AQ124&gt;0)=TRUE,1,"")</f>
      </c>
      <c r="AS124" s="32">
        <f>IF(AQ124="",0,(AS$4*(101+(1000*LOG(AQ$4,10))-(1000*LOG(AQ124,10)))))</f>
        <v>0</v>
      </c>
      <c r="AU124" s="55">
        <f>IF(AND(AU$1&lt;&gt;$F124,AT124&gt;0)=TRUE,1,"")</f>
      </c>
      <c r="AV124" s="56">
        <f>IF(AT124="",0,(AV$4*(101+(1000*LOG(AT$4,10))-(1000*LOG(AT124,10)))))</f>
        <v>0</v>
      </c>
      <c r="AW124" s="35"/>
      <c r="AX124" s="18">
        <f>IF(AND(AX$1&lt;&gt;$F124,AW124&gt;0)=TRUE,1,"")</f>
      </c>
      <c r="AY124" s="32">
        <f>IF(AW124="",0,(AY$4*(101+(1000*LOG(AW$4,10))-(1000*LOG(AW124,10)))))</f>
        <v>0</v>
      </c>
      <c r="BA124" s="55">
        <f>IF(AND(BA$1&lt;&gt;$F124,AZ124&gt;0)=TRUE,1,"")</f>
      </c>
      <c r="BB124" s="56">
        <f>IF(AZ124="",0,(BB$4*(101+(1000*LOG(AZ$4,10))-(1000*LOG(AZ124,10)))))</f>
        <v>0</v>
      </c>
      <c r="BC124" s="33">
        <f>L124+O124+R124+U124+X124+AA124+AD124+AG124+AJ124+AM124+AP124+AS124+AV124+AY124+BB124</f>
        <v>219.09931207799445</v>
      </c>
      <c r="BD124" s="36">
        <f>BW124</f>
        <v>219.09931207799445</v>
      </c>
      <c r="BE124" s="18">
        <f>IF(MAX(BA124,AX124,AU124,AR124,AO124,AL124,AI124,AF124,AC124,Z124,W124,T124,T124,Q124,N124,K124)&gt;0,"*","")</f>
      </c>
      <c r="BF124" s="34">
        <f>IF(BE124="*",BD124*0.05,0)</f>
        <v>0</v>
      </c>
      <c r="BG124" s="37">
        <f>BD124+BF124</f>
        <v>219.09931207799445</v>
      </c>
      <c r="BH124" s="30">
        <f>L124</f>
        <v>0</v>
      </c>
      <c r="BI124" s="30">
        <f>O124</f>
        <v>0</v>
      </c>
      <c r="BJ124" s="30">
        <f>R124</f>
        <v>219.09931207799445</v>
      </c>
      <c r="BK124" s="30">
        <f>U124</f>
        <v>0</v>
      </c>
      <c r="BL124" s="30">
        <f>X124</f>
        <v>0</v>
      </c>
      <c r="BM124" s="30">
        <f>AA124</f>
        <v>0</v>
      </c>
      <c r="BN124" s="30">
        <f>AD124</f>
        <v>0</v>
      </c>
      <c r="BO124" s="30">
        <f>AG124</f>
        <v>0</v>
      </c>
      <c r="BP124" s="30">
        <f>AJ124</f>
        <v>0</v>
      </c>
      <c r="BQ124" s="30">
        <f>AM124</f>
        <v>0</v>
      </c>
      <c r="BR124" s="30">
        <f>AP124</f>
        <v>0</v>
      </c>
      <c r="BS124" s="30">
        <f>AS124</f>
        <v>0</v>
      </c>
      <c r="BT124" s="30">
        <f>AV124</f>
        <v>0</v>
      </c>
      <c r="BU124" s="30">
        <f>AY124</f>
        <v>0</v>
      </c>
      <c r="BV124" s="30">
        <f>BB124</f>
        <v>0</v>
      </c>
      <c r="BW124" s="38">
        <f>(LARGE(BH124:BV124,1))+(LARGE(BH124:BV124,2))+(LARGE(BH124:BV124,3))+(LARGE(BH124:BV124,4))+(LARGE(BH124:BV124,5))</f>
        <v>219.09931207799445</v>
      </c>
    </row>
    <row r="125" spans="1:177" s="4" customFormat="1" ht="12.75">
      <c r="A125" s="28">
        <v>108</v>
      </c>
      <c r="B125" s="29" t="s">
        <v>87</v>
      </c>
      <c r="C125" s="16" t="s">
        <v>144</v>
      </c>
      <c r="D125" s="120">
        <v>2</v>
      </c>
      <c r="E125" s="177" t="s">
        <v>36</v>
      </c>
      <c r="F125" s="31">
        <v>2</v>
      </c>
      <c r="G125" s="50" t="s">
        <v>290</v>
      </c>
      <c r="H125" s="17" t="s">
        <v>565</v>
      </c>
      <c r="I125" s="341">
        <f>BG125</f>
        <v>215.36396155798138</v>
      </c>
      <c r="J125" s="251"/>
      <c r="K125" s="55"/>
      <c r="L125" s="56">
        <f>IF(J125="",0,(L$4*(101+(1000*LOG(J$4,10))-(1000*LOG(J125,10)))))</f>
        <v>0</v>
      </c>
      <c r="M125" s="175"/>
      <c r="N125" s="18">
        <f>IF(AND(N$1&lt;&gt;$F125,M125&gt;0)=TRUE,1,"")</f>
      </c>
      <c r="O125" s="32">
        <f>IF(M125="",0,(O$4*(101+(1000*LOG(M$4,10))-(1000*LOG(M125,10)))))</f>
        <v>0</v>
      </c>
      <c r="P125" s="168"/>
      <c r="Q125" s="55">
        <f>IF(AND(Q$1&lt;&gt;$F125,P125&gt;0)=TRUE,1,"")</f>
      </c>
      <c r="R125" s="56">
        <f>IF(P125="",0,(R$4*(101+(1000*LOG(P$4,10))-(1000*LOG(P125,10)))))</f>
        <v>0</v>
      </c>
      <c r="S125" s="175"/>
      <c r="T125" s="18">
        <f>IF(AND(T$1&lt;&gt;$F125,S125&gt;0)=TRUE,1,"")</f>
      </c>
      <c r="U125" s="32">
        <f>IF(S125="",0,(U$4*(101+(1000*LOG(S$4,10))-(1000*LOG(S125,10)))))</f>
        <v>0</v>
      </c>
      <c r="V125" s="168"/>
      <c r="W125" s="55">
        <f>IF(AND(W$1&lt;&gt;$F125,V125&gt;0)=TRUE,1,"")</f>
      </c>
      <c r="X125" s="56">
        <f>IF(V125="",0,(X$4*(101+(1000*LOG(V$4,10))-(1000*LOG(V125,10)))))</f>
        <v>0</v>
      </c>
      <c r="Y125" s="202"/>
      <c r="Z125" s="18">
        <f>IF(AND(Z$1&lt;&gt;$F125,Y125&gt;0)=TRUE,1,"")</f>
      </c>
      <c r="AA125" s="32">
        <f>IF(Y125="",0,(AA$4*(101+(1000*LOG(Y$4,10))-(1000*LOG(Y125,10)))))</f>
        <v>0</v>
      </c>
      <c r="AB125" s="126">
        <v>34</v>
      </c>
      <c r="AC125" s="55">
        <f>IF(AND(AC$1&lt;&gt;$F125,AB125&gt;0)=TRUE,1,"")</f>
      </c>
      <c r="AD125" s="56">
        <f>IF(AB125="",0,(AD$4*(101+(1000*LOG(AB$4,10))-(1000*LOG(AB125,10)))))</f>
        <v>101</v>
      </c>
      <c r="AE125" s="35">
        <v>32</v>
      </c>
      <c r="AF125" s="18">
        <f>IF(AND(AF$1&lt;&gt;$F125,AE125&gt;0)=TRUE,1,"")</f>
      </c>
      <c r="AG125" s="34">
        <f>IF(AE125="",0,(AG$4*(101+(1000*LOG(AE$4,10))-(1000*LOG(AE125,10)))))</f>
        <v>114.36396155798138</v>
      </c>
      <c r="AH125" s="59"/>
      <c r="AI125" s="55">
        <f>IF(AND(AI$1&lt;&gt;$F125,AH125&gt;0)=TRUE,1,"")</f>
      </c>
      <c r="AJ125" s="56">
        <f>IF(AH125="",0,(AJ$4*(101+(1000*LOG(AH$4,10))-(1000*LOG(AH125,10)))))</f>
        <v>0</v>
      </c>
      <c r="AK125" s="35"/>
      <c r="AL125" s="18">
        <f>IF(AND(AL$1&lt;&gt;$F125,AK125&gt;0)=TRUE,1,"")</f>
      </c>
      <c r="AM125" s="34">
        <f>IF(AK125="",0,(AM$4*(101+(1000*LOG(AK$4,10))-(1000*LOG(AK125,10)))))</f>
        <v>0</v>
      </c>
      <c r="AN125" s="59"/>
      <c r="AO125" s="55">
        <f>IF(AND(AO$1&lt;&gt;$F125,AN125&gt;0)=TRUE,1,"")</f>
      </c>
      <c r="AP125" s="56">
        <f>IF(AN125="",0,(AP$4*(101+(1000*LOG(AN$4,10))-(1000*LOG(AN125,10)))))</f>
        <v>0</v>
      </c>
      <c r="AQ125" s="35"/>
      <c r="AR125" s="18">
        <f>IF(AND(AR$1&lt;&gt;$F125,AQ125&gt;0)=TRUE,1,"")</f>
      </c>
      <c r="AS125" s="32">
        <f>IF(AQ125="",0,(AS$4*(101+(1000*LOG(AQ$4,10))-(1000*LOG(AQ125,10)))))</f>
        <v>0</v>
      </c>
      <c r="AT125" s="59"/>
      <c r="AU125" s="55">
        <f>IF(AND(AU$1&lt;&gt;$F125,AT125&gt;0)=TRUE,1,"")</f>
      </c>
      <c r="AV125" s="56">
        <f>IF(AT125="",0,(AV$4*(101+(1000*LOG(AT$4,10))-(1000*LOG(AT125,10)))))</f>
        <v>0</v>
      </c>
      <c r="AW125" s="35"/>
      <c r="AX125" s="18">
        <f>IF(AND(AX$1&lt;&gt;$F125,AW125&gt;0)=TRUE,1,"")</f>
      </c>
      <c r="AY125" s="32">
        <f>IF(AW125="",0,(AY$4*(101+(1000*LOG(AW$4,10))-(1000*LOG(AW125,10)))))</f>
        <v>0</v>
      </c>
      <c r="AZ125" s="57"/>
      <c r="BA125" s="55">
        <f>IF(AND(BA$1&lt;&gt;$F125,AZ125&gt;0)=TRUE,1,"")</f>
      </c>
      <c r="BB125" s="56">
        <f>IF(AZ125="",0,(BB$4*(101+(1000*LOG(AZ$4,10))-(1000*LOG(AZ125,10)))))</f>
        <v>0</v>
      </c>
      <c r="BC125" s="33">
        <f>L125+O125+R125+U125+X125+AA125+AD125+AG125+AJ125+AM125+AP125+AS125+AV125+AY125+BB125</f>
        <v>215.36396155798138</v>
      </c>
      <c r="BD125" s="36">
        <f>BW125</f>
        <v>215.36396155798138</v>
      </c>
      <c r="BE125" s="18">
        <f>IF(MAX(BA125,AX125,AU125,AR125,AO125,AL125,AI125,AF125,AC125,Z125,W125,T125,T125,Q125,N125,K125)&gt;0,"*","")</f>
      </c>
      <c r="BF125" s="34">
        <f>IF(BE125="*",BD125*0.05,0)</f>
        <v>0</v>
      </c>
      <c r="BG125" s="37">
        <f>BD125+BF125</f>
        <v>215.36396155798138</v>
      </c>
      <c r="BH125" s="30">
        <f>L125</f>
        <v>0</v>
      </c>
      <c r="BI125" s="30">
        <f>O125</f>
        <v>0</v>
      </c>
      <c r="BJ125" s="30">
        <f>R125</f>
        <v>0</v>
      </c>
      <c r="BK125" s="30">
        <f>U125</f>
        <v>0</v>
      </c>
      <c r="BL125" s="30">
        <f>X125</f>
        <v>0</v>
      </c>
      <c r="BM125" s="30">
        <f>AA125</f>
        <v>0</v>
      </c>
      <c r="BN125" s="30">
        <f>AD125</f>
        <v>101</v>
      </c>
      <c r="BO125" s="30">
        <f>AG125</f>
        <v>114.36396155798138</v>
      </c>
      <c r="BP125" s="30">
        <f>AJ125</f>
        <v>0</v>
      </c>
      <c r="BQ125" s="30">
        <f>AM125</f>
        <v>0</v>
      </c>
      <c r="BR125" s="30">
        <f>AP125</f>
        <v>0</v>
      </c>
      <c r="BS125" s="30">
        <f>AS125</f>
        <v>0</v>
      </c>
      <c r="BT125" s="30">
        <f>AV125</f>
        <v>0</v>
      </c>
      <c r="BU125" s="30">
        <f>AY125</f>
        <v>0</v>
      </c>
      <c r="BV125" s="30">
        <f>BB125</f>
        <v>0</v>
      </c>
      <c r="BW125" s="38">
        <f>(LARGE(BH125:BV125,1))+(LARGE(BH125:BV125,2))+(LARGE(BH125:BV125,3))+(LARGE(BH125:BV125,4))+(LARGE(BH125:BV125,5))</f>
        <v>215.36396155798138</v>
      </c>
      <c r="BX125" s="42"/>
      <c r="BY125" s="35"/>
      <c r="BZ125" s="35"/>
      <c r="CA125" s="35"/>
      <c r="CB125" s="35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</row>
    <row r="126" spans="1:75" ht="12.75" customHeight="1">
      <c r="A126" s="28">
        <v>108</v>
      </c>
      <c r="B126" s="199" t="s">
        <v>5</v>
      </c>
      <c r="C126" s="200" t="s">
        <v>367</v>
      </c>
      <c r="D126" s="188">
        <v>1</v>
      </c>
      <c r="E126" s="189" t="s">
        <v>288</v>
      </c>
      <c r="F126" s="190">
        <v>3</v>
      </c>
      <c r="G126" s="191" t="s">
        <v>290</v>
      </c>
      <c r="H126" s="192" t="s">
        <v>565</v>
      </c>
      <c r="I126" s="342">
        <f>BG126</f>
        <v>212.97892446983616</v>
      </c>
      <c r="J126" s="251"/>
      <c r="L126" s="56">
        <f>IF(J126="",0,(L$4*(101+(1000*LOG(J$4,10))-(1000*LOG(J126,10)))))</f>
        <v>0</v>
      </c>
      <c r="M126" s="175"/>
      <c r="N126" s="18">
        <f>IF(AND(N$1&lt;&gt;$F126,M126&gt;0)=TRUE,1,"")</f>
      </c>
      <c r="O126" s="32">
        <f>IF(M126="",0,(O$4*(101+(1000*LOG(M$4,10))-(1000*LOG(M126,10)))))</f>
        <v>0</v>
      </c>
      <c r="Q126" s="55">
        <f>IF(AND(Q$1&lt;&gt;$F126,P126&gt;0)=TRUE,1,"")</f>
      </c>
      <c r="R126" s="56">
        <f>IF(P126="",0,(R$4*(101+(1000*LOG(P$4,10))-(1000*LOG(P126,10)))))</f>
        <v>0</v>
      </c>
      <c r="S126" s="175"/>
      <c r="T126" s="18">
        <f>IF(AND(T$1&lt;&gt;$F126,S126&gt;0)=TRUE,1,"")</f>
      </c>
      <c r="U126" s="32">
        <f>IF(S126="",0,(U$4*(101+(1000*LOG(S$4,10))-(1000*LOG(S126,10)))))</f>
        <v>0</v>
      </c>
      <c r="W126" s="55">
        <f>IF(AND(W$1&lt;&gt;$F126,V126&gt;0)=TRUE,1,"")</f>
      </c>
      <c r="X126" s="56">
        <f>IF(V126="",0,(X$4*(101+(1000*LOG(V$4,10))-(1000*LOG(V126,10)))))</f>
        <v>0</v>
      </c>
      <c r="Y126" s="202">
        <v>33</v>
      </c>
      <c r="Z126" s="18">
        <f>IF(AND(Z$1&lt;&gt;$F126,Y126&gt;0)=TRUE,1,"")</f>
        <v>1</v>
      </c>
      <c r="AA126" s="32">
        <f>IF(Y126="",0,(AA$4*(101+(1000*LOG(Y$4,10))-(1000*LOG(Y126,10)))))</f>
        <v>202.83707092365347</v>
      </c>
      <c r="AB126" s="126"/>
      <c r="AC126" s="55">
        <f>IF(AND(AC$1&lt;&gt;$F126,AB126&gt;0)=TRUE,1,"")</f>
      </c>
      <c r="AD126" s="56">
        <f>IF(AB126="",0,(AD$4*(101+(1000*LOG(AB$4,10))-(1000*LOG(AB126,10)))))</f>
        <v>0</v>
      </c>
      <c r="AF126" s="18">
        <f>IF(AND(AF$1&lt;&gt;$F126,AE126&gt;0)=TRUE,1,"")</f>
      </c>
      <c r="AG126" s="34">
        <f>IF(AE126="",0,(AG$4*(101+(1000*LOG(AE$4,10))-(1000*LOG(AE126,10)))))</f>
        <v>0</v>
      </c>
      <c r="AI126" s="55">
        <f>IF(AND(AI$1&lt;&gt;$F126,AH126&gt;0)=TRUE,1,"")</f>
      </c>
      <c r="AJ126" s="56">
        <f>IF(AH126="",0,(AJ$4*(101+(1000*LOG(AH$4,10))-(1000*LOG(AH126,10)))))</f>
        <v>0</v>
      </c>
      <c r="AL126" s="18">
        <f>IF(AND(AL$1&lt;&gt;$F126,AK126&gt;0)=TRUE,1,"")</f>
      </c>
      <c r="AM126" s="34">
        <f>IF(AK126="",0,(AM$4*(101+(1000*LOG(AK$4,10))-(1000*LOG(AK126,10)))))</f>
        <v>0</v>
      </c>
      <c r="AO126" s="55">
        <f>IF(AND(AO$1&lt;&gt;$F126,AN126&gt;0)=TRUE,1,"")</f>
      </c>
      <c r="AP126" s="56">
        <f>IF(AN126="",0,(AP$4*(101+(1000*LOG(AN$4,10))-(1000*LOG(AN126,10)))))</f>
        <v>0</v>
      </c>
      <c r="AQ126" s="35"/>
      <c r="AR126" s="18">
        <f>IF(AND(AR$1&lt;&gt;$F126,AQ126&gt;0)=TRUE,1,"")</f>
      </c>
      <c r="AS126" s="32">
        <f>IF(AQ126="",0,(AS$4*(101+(1000*LOG(AQ$4,10))-(1000*LOG(AQ126,10)))))</f>
        <v>0</v>
      </c>
      <c r="AU126" s="55">
        <f>IF(AND(AU$1&lt;&gt;$F126,AT126&gt;0)=TRUE,1,"")</f>
      </c>
      <c r="AV126" s="56">
        <f>IF(AT126="",0,(AV$4*(101+(1000*LOG(AT$4,10))-(1000*LOG(AT126,10)))))</f>
        <v>0</v>
      </c>
      <c r="AW126" s="35"/>
      <c r="AX126" s="18">
        <f>IF(AND(AX$1&lt;&gt;$F126,AW126&gt;0)=TRUE,1,"")</f>
      </c>
      <c r="AY126" s="32">
        <f>IF(AW126="",0,(AY$4*(101+(1000*LOG(AW$4,10))-(1000*LOG(AW126,10)))))</f>
        <v>0</v>
      </c>
      <c r="BA126" s="55">
        <f>IF(AND(BA$1&lt;&gt;$F126,AZ126&gt;0)=TRUE,1,"")</f>
      </c>
      <c r="BB126" s="56">
        <f>IF(AZ126="",0,(BB$4*(101+(1000*LOG(AZ$4,10))-(1000*LOG(AZ126,10)))))</f>
        <v>0</v>
      </c>
      <c r="BC126" s="33">
        <f>L126+O126+R126+U126+X126+AA126+AD126+AG126+AJ126+AM126+AP126+AS126+AV126+AY126+BB126</f>
        <v>202.83707092365347</v>
      </c>
      <c r="BD126" s="36">
        <f>BW126</f>
        <v>202.83707092365347</v>
      </c>
      <c r="BE126" s="18" t="str">
        <f>IF(MAX(BA126,AX126,AU126,AR126,AO126,AL126,AI126,AF126,AC126,Z126,W126,T126,T126,Q126,N126,K126)&gt;0,"*","")</f>
        <v>*</v>
      </c>
      <c r="BF126" s="34">
        <f>IF(BE126="*",BD126*0.05,0)</f>
        <v>10.141853546182674</v>
      </c>
      <c r="BG126" s="37">
        <f>BD126+BF126</f>
        <v>212.97892446983616</v>
      </c>
      <c r="BH126" s="30">
        <f>L126</f>
        <v>0</v>
      </c>
      <c r="BI126" s="30">
        <f>O126</f>
        <v>0</v>
      </c>
      <c r="BJ126" s="30">
        <f>R126</f>
        <v>0</v>
      </c>
      <c r="BK126" s="30">
        <f>U126</f>
        <v>0</v>
      </c>
      <c r="BL126" s="30">
        <f>X126</f>
        <v>0</v>
      </c>
      <c r="BM126" s="30">
        <f>AA126</f>
        <v>202.83707092365347</v>
      </c>
      <c r="BN126" s="30">
        <f>AD126</f>
        <v>0</v>
      </c>
      <c r="BO126" s="30">
        <f>AG126</f>
        <v>0</v>
      </c>
      <c r="BP126" s="30">
        <f>AJ126</f>
        <v>0</v>
      </c>
      <c r="BQ126" s="30">
        <f>AM126</f>
        <v>0</v>
      </c>
      <c r="BR126" s="30">
        <f>AP126</f>
        <v>0</v>
      </c>
      <c r="BS126" s="30">
        <f>AS126</f>
        <v>0</v>
      </c>
      <c r="BT126" s="30">
        <f>AV126</f>
        <v>0</v>
      </c>
      <c r="BU126" s="30">
        <f>AY126</f>
        <v>0</v>
      </c>
      <c r="BV126" s="30">
        <f>BB126</f>
        <v>0</v>
      </c>
      <c r="BW126" s="38">
        <f>(LARGE(BH126:BV126,1))+(LARGE(BH126:BV126,2))+(LARGE(BH126:BV126,3))+(LARGE(BH126:BV126,4))+(LARGE(BH126:BV126,5))</f>
        <v>202.83707092365347</v>
      </c>
    </row>
    <row r="127" spans="1:75" ht="12.75">
      <c r="A127" s="28">
        <v>108</v>
      </c>
      <c r="B127" s="193" t="s">
        <v>360</v>
      </c>
      <c r="C127" s="194" t="s">
        <v>552</v>
      </c>
      <c r="D127" s="188">
        <v>1</v>
      </c>
      <c r="E127" s="189" t="s">
        <v>288</v>
      </c>
      <c r="F127" s="190">
        <v>3</v>
      </c>
      <c r="G127" s="191" t="s">
        <v>290</v>
      </c>
      <c r="H127" s="192" t="e">
        <v>#N/A</v>
      </c>
      <c r="I127" s="342">
        <f>BG127</f>
        <v>202.97997438485262</v>
      </c>
      <c r="J127" s="251"/>
      <c r="L127" s="56">
        <f>IF(J127="",0,(L$4*(101+(1000*LOG(J$4,10))-(1000*LOG(J127,10)))))</f>
        <v>0</v>
      </c>
      <c r="M127" s="175"/>
      <c r="N127" s="18">
        <f>IF(AND(N$1&lt;&gt;$F127,M127&gt;0)=TRUE,1,"")</f>
      </c>
      <c r="O127" s="32">
        <f>IF(M127="",0,(O$4*(101+(1000*LOG(M$4,10))-(1000*LOG(M127,10)))))</f>
        <v>0</v>
      </c>
      <c r="Q127" s="55">
        <f>IF(AND(Q$1&lt;&gt;$F127,P127&gt;0)=TRUE,1,"")</f>
      </c>
      <c r="R127" s="56">
        <f>IF(P127="",0,(R$4*(101+(1000*LOG(P$4,10))-(1000*LOG(P127,10)))))</f>
        <v>0</v>
      </c>
      <c r="S127" s="175"/>
      <c r="T127" s="18">
        <f>IF(AND(T$1&lt;&gt;$F127,S127&gt;0)=TRUE,1,"")</f>
      </c>
      <c r="U127" s="32">
        <f>IF(S127="",0,(U$4*(101+(1000*LOG(S$4,10))-(1000*LOG(S127,10)))))</f>
        <v>0</v>
      </c>
      <c r="W127" s="55">
        <f>IF(AND(W$1&lt;&gt;$F127,V127&gt;0)=TRUE,1,"")</f>
      </c>
      <c r="X127" s="56">
        <f>IF(V127="",0,(X$4*(101+(1000*LOG(V$4,10))-(1000*LOG(V127,10)))))</f>
        <v>0</v>
      </c>
      <c r="Z127" s="18">
        <f>IF(AND(Z$1&lt;&gt;$F127,Y127&gt;0)=TRUE,1,"")</f>
      </c>
      <c r="AA127" s="32">
        <f>IF(Y127="",0,(AA$4*(101+(1000*LOG(Y$4,10))-(1000*LOG(Y127,10)))))</f>
        <v>0</v>
      </c>
      <c r="AB127" s="126"/>
      <c r="AC127" s="55">
        <f>IF(AND(AC$1&lt;&gt;$F127,AB127&gt;0)=TRUE,1,"")</f>
      </c>
      <c r="AD127" s="56">
        <f>IF(AB127="",0,(AD$4*(101+(1000*LOG(AB$4,10))-(1000*LOG(AB127,10)))))</f>
        <v>0</v>
      </c>
      <c r="AF127" s="18">
        <f>IF(AND(AF$1&lt;&gt;$F127,AE127&gt;0)=TRUE,1,"")</f>
      </c>
      <c r="AG127" s="34">
        <f>IF(AE127="",0,(AG$4*(101+(1000*LOG(AE$4,10))-(1000*LOG(AE127,10)))))</f>
        <v>0</v>
      </c>
      <c r="AI127" s="55">
        <f>IF(AND(AI$1&lt;&gt;$F127,AH127&gt;0)=TRUE,1,"")</f>
      </c>
      <c r="AJ127" s="56">
        <f>IF(AH127="",0,(AJ$4*(101+(1000*LOG(AH$4,10))-(1000*LOG(AH127,10)))))</f>
        <v>0</v>
      </c>
      <c r="AL127" s="18">
        <f>IF(AND(AL$1&lt;&gt;$F127,AK127&gt;0)=TRUE,1,"")</f>
      </c>
      <c r="AM127" s="34">
        <f>IF(AK127="",0,(AM$4*(101+(1000*LOG(AK$4,10))-(1000*LOG(AK127,10)))))</f>
        <v>0</v>
      </c>
      <c r="AO127" s="55">
        <f>IF(AND(AO$1&lt;&gt;$F127,AN127&gt;0)=TRUE,1,"")</f>
      </c>
      <c r="AP127" s="56">
        <f>IF(AN127="",0,(AP$4*(101+(1000*LOG(AN$4,10))-(1000*LOG(AN127,10)))))</f>
        <v>0</v>
      </c>
      <c r="AQ127" s="35"/>
      <c r="AR127" s="18">
        <f>IF(AND(AR$1&lt;&gt;$F127,AQ127&gt;0)=TRUE,1,"")</f>
      </c>
      <c r="AS127" s="32">
        <f>IF(AQ127="",0,(AS$4*(101+(1000*LOG(AQ$4,10))-(1000*LOG(AQ127,10)))))</f>
        <v>0</v>
      </c>
      <c r="AU127" s="55">
        <f>IF(AND(AU$1&lt;&gt;$F127,AT127&gt;0)=TRUE,1,"")</f>
      </c>
      <c r="AV127" s="56">
        <f>IF(AT127="",0,(AV$4*(101+(1000*LOG(AT$4,10))-(1000*LOG(AT127,10)))))</f>
        <v>0</v>
      </c>
      <c r="AW127" s="35">
        <v>38</v>
      </c>
      <c r="AX127" s="18">
        <f>IF(AND(AX$1&lt;&gt;$F127,AW127&gt;0)=TRUE,1,"")</f>
        <v>1</v>
      </c>
      <c r="AY127" s="32">
        <f>IF(AW127="",0,(AY$4*(101+(1000*LOG(AW$4,10))-(1000*LOG(AW127,10)))))</f>
        <v>193.31426131890726</v>
      </c>
      <c r="BA127" s="55">
        <f>IF(AND(BA$1&lt;&gt;$F127,AZ127&gt;0)=TRUE,1,"")</f>
      </c>
      <c r="BB127" s="56">
        <f>IF(AZ127="",0,(BB$4*(101+(1000*LOG(AZ$4,10))-(1000*LOG(AZ127,10)))))</f>
        <v>0</v>
      </c>
      <c r="BC127" s="33">
        <f>L127+O127+R127+U127+X127+AA127+AD127+AG127+AJ127+AM127+AP127+AS127+AV127+AY127+BB127</f>
        <v>193.31426131890726</v>
      </c>
      <c r="BD127" s="36">
        <f>BW127</f>
        <v>193.31426131890726</v>
      </c>
      <c r="BE127" s="18" t="str">
        <f>IF(MAX(BA127,AX127,AU127,AR127,AO127,AL127,AI127,AF127,AC127,Z127,W127,T127,T127,Q127,N127,K127)&gt;0,"*","")</f>
        <v>*</v>
      </c>
      <c r="BF127" s="34">
        <f>IF(BE127="*",BD127*0.05,0)</f>
        <v>9.665713065945363</v>
      </c>
      <c r="BG127" s="37">
        <f>BD127+BF127</f>
        <v>202.97997438485262</v>
      </c>
      <c r="BH127" s="30">
        <f>L127</f>
        <v>0</v>
      </c>
      <c r="BI127" s="30">
        <f>O127</f>
        <v>0</v>
      </c>
      <c r="BJ127" s="30">
        <f>R127</f>
        <v>0</v>
      </c>
      <c r="BK127" s="30">
        <f>U127</f>
        <v>0</v>
      </c>
      <c r="BL127" s="30">
        <f>X127</f>
        <v>0</v>
      </c>
      <c r="BM127" s="30">
        <f>AA127</f>
        <v>0</v>
      </c>
      <c r="BN127" s="30">
        <f>AD127</f>
        <v>0</v>
      </c>
      <c r="BO127" s="30">
        <f>AG127</f>
        <v>0</v>
      </c>
      <c r="BP127" s="30">
        <f>AJ127</f>
        <v>0</v>
      </c>
      <c r="BQ127" s="30">
        <f>AM127</f>
        <v>0</v>
      </c>
      <c r="BR127" s="30">
        <f>AP127</f>
        <v>0</v>
      </c>
      <c r="BS127" s="30">
        <f>AS127</f>
        <v>0</v>
      </c>
      <c r="BT127" s="30">
        <f>AV127</f>
        <v>0</v>
      </c>
      <c r="BU127" s="30">
        <f>AY127</f>
        <v>193.31426131890726</v>
      </c>
      <c r="BV127" s="30">
        <f>BB127</f>
        <v>0</v>
      </c>
      <c r="BW127" s="38">
        <f>(LARGE(BH127:BV127,1))+(LARGE(BH127:BV127,2))+(LARGE(BH127:BV127,3))+(LARGE(BH127:BV127,4))+(LARGE(BH127:BV127,5))</f>
        <v>193.31426131890726</v>
      </c>
    </row>
    <row r="128" spans="1:75" ht="12.75" customHeight="1">
      <c r="A128" s="28">
        <v>109</v>
      </c>
      <c r="B128" s="29" t="s">
        <v>94</v>
      </c>
      <c r="C128" s="16" t="s">
        <v>102</v>
      </c>
      <c r="D128" s="120">
        <v>1</v>
      </c>
      <c r="E128" s="177" t="s">
        <v>158</v>
      </c>
      <c r="F128" s="31">
        <v>2</v>
      </c>
      <c r="G128" s="50" t="s">
        <v>291</v>
      </c>
      <c r="H128" s="17" t="s">
        <v>565</v>
      </c>
      <c r="I128" s="341">
        <f>BG128</f>
        <v>201.1151528832679</v>
      </c>
      <c r="J128" s="251"/>
      <c r="L128" s="56">
        <f>IF(J128="",0,(L$4*(101+(1000*LOG(J$4,10))-(1000*LOG(J128,10)))))</f>
        <v>0</v>
      </c>
      <c r="M128" s="175"/>
      <c r="N128" s="18">
        <f>IF(AND(N$1&lt;&gt;$F128,M128&gt;0)=TRUE,1,"")</f>
      </c>
      <c r="O128" s="32">
        <f>IF(M128="",0,(O$4*(101+(1000*LOG(M$4,10))-(1000*LOG(M128,10)))))</f>
        <v>0</v>
      </c>
      <c r="Q128" s="55">
        <f>IF(AND(Q$1&lt;&gt;$F128,P128&gt;0)=TRUE,1,"")</f>
      </c>
      <c r="R128" s="56">
        <f>IF(P128="",0,(R$4*(101+(1000*LOG(P$4,10))-(1000*LOG(P128,10)))))</f>
        <v>0</v>
      </c>
      <c r="S128" s="175"/>
      <c r="T128" s="18">
        <f>IF(AND(T$1&lt;&gt;$F128,S128&gt;0)=TRUE,1,"")</f>
      </c>
      <c r="U128" s="32">
        <f>IF(S128="",0,(U$4*(101+(1000*LOG(S$4,10))-(1000*LOG(S128,10)))))</f>
        <v>0</v>
      </c>
      <c r="W128" s="55">
        <f>IF(AND(W$1&lt;&gt;$F128,V128&gt;0)=TRUE,1,"")</f>
      </c>
      <c r="X128" s="56">
        <f>IF(V128="",0,(X$4*(101+(1000*LOG(V$4,10))-(1000*LOG(V128,10)))))</f>
        <v>0</v>
      </c>
      <c r="Z128" s="18">
        <f>IF(AND(Z$1&lt;&gt;$F128,Y128&gt;0)=TRUE,1,"")</f>
      </c>
      <c r="AA128" s="32">
        <f>IF(Y128="",0,(AA$4*(101+(1000*LOG(Y$4,10))-(1000*LOG(Y128,10)))))</f>
        <v>0</v>
      </c>
      <c r="AB128" s="126">
        <v>27</v>
      </c>
      <c r="AC128" s="55">
        <f>IF(AND(AC$1&lt;&gt;$F128,AB128&gt;0)=TRUE,1,"")</f>
      </c>
      <c r="AD128" s="56">
        <f>IF(AB128="",0,(AD$4*(101+(1000*LOG(AB$4,10))-(1000*LOG(AB128,10)))))</f>
        <v>201.1151528832679</v>
      </c>
      <c r="AF128" s="18">
        <f>IF(AND(AF$1&lt;&gt;$F128,AE128&gt;0)=TRUE,1,"")</f>
      </c>
      <c r="AG128" s="34">
        <f>IF(AE128="",0,(AG$4*(101+(1000*LOG(AE$4,10))-(1000*LOG(AE128,10)))))</f>
        <v>0</v>
      </c>
      <c r="AI128" s="55">
        <f>IF(AND(AI$1&lt;&gt;$F128,AH128&gt;0)=TRUE,1,"")</f>
      </c>
      <c r="AJ128" s="56">
        <f>IF(AH128="",0,(AJ$4*(101+(1000*LOG(AH$4,10))-(1000*LOG(AH128,10)))))</f>
        <v>0</v>
      </c>
      <c r="AL128" s="18">
        <f>IF(AND(AL$1&lt;&gt;$F128,AK128&gt;0)=TRUE,1,"")</f>
      </c>
      <c r="AM128" s="34">
        <f>IF(AK128="",0,(AM$4*(101+(1000*LOG(AK$4,10))-(1000*LOG(AK128,10)))))</f>
        <v>0</v>
      </c>
      <c r="AO128" s="55">
        <f>IF(AND(AO$1&lt;&gt;$F128,AN128&gt;0)=TRUE,1,"")</f>
      </c>
      <c r="AP128" s="56">
        <f>IF(AN128="",0,(AP$4*(101+(1000*LOG(AN$4,10))-(1000*LOG(AN128,10)))))</f>
        <v>0</v>
      </c>
      <c r="AQ128" s="35"/>
      <c r="AR128" s="18">
        <f>IF(AND(AR$1&lt;&gt;$F128,AQ128&gt;0)=TRUE,1,"")</f>
      </c>
      <c r="AS128" s="32">
        <f>IF(AQ128="",0,(AS$4*(101+(1000*LOG(AQ$4,10))-(1000*LOG(AQ128,10)))))</f>
        <v>0</v>
      </c>
      <c r="AU128" s="55">
        <f>IF(AND(AU$1&lt;&gt;$F128,AT128&gt;0)=TRUE,1,"")</f>
      </c>
      <c r="AV128" s="56">
        <f>IF(AT128="",0,(AV$4*(101+(1000*LOG(AT$4,10))-(1000*LOG(AT128,10)))))</f>
        <v>0</v>
      </c>
      <c r="AW128" s="35"/>
      <c r="AX128" s="18">
        <f>IF(AND(AX$1&lt;&gt;$F128,AW128&gt;0)=TRUE,1,"")</f>
      </c>
      <c r="AY128" s="32">
        <f>IF(AW128="",0,(AY$4*(101+(1000*LOG(AW$4,10))-(1000*LOG(AW128,10)))))</f>
        <v>0</v>
      </c>
      <c r="BA128" s="55">
        <f>IF(AND(BA$1&lt;&gt;$F128,AZ128&gt;0)=TRUE,1,"")</f>
      </c>
      <c r="BB128" s="56">
        <f>IF(AZ128="",0,(BB$4*(101+(1000*LOG(AZ$4,10))-(1000*LOG(AZ128,10)))))</f>
        <v>0</v>
      </c>
      <c r="BC128" s="33">
        <f>L128+O128+R128+U128+X128+AA128+AD128+AG128+AJ128+AM128+AP128+AS128+AV128+AY128+BB128</f>
        <v>201.1151528832679</v>
      </c>
      <c r="BD128" s="36">
        <f>BW128</f>
        <v>201.1151528832679</v>
      </c>
      <c r="BE128" s="18">
        <f>IF(MAX(BA128,AX128,AU128,AR128,AO128,AL128,AI128,AF128,AC128,Z128,W128,T128,T128,Q128,N128,K128)&gt;0,"*","")</f>
      </c>
      <c r="BF128" s="34">
        <f>IF(BE128="*",BD128*0.05,0)</f>
        <v>0</v>
      </c>
      <c r="BG128" s="37">
        <f>BD128+BF128</f>
        <v>201.1151528832679</v>
      </c>
      <c r="BH128" s="30">
        <f>L128</f>
        <v>0</v>
      </c>
      <c r="BI128" s="30">
        <f>O128</f>
        <v>0</v>
      </c>
      <c r="BJ128" s="30">
        <f>R128</f>
        <v>0</v>
      </c>
      <c r="BK128" s="30">
        <f>U128</f>
        <v>0</v>
      </c>
      <c r="BL128" s="30">
        <f>X128</f>
        <v>0</v>
      </c>
      <c r="BM128" s="30">
        <f>AA128</f>
        <v>0</v>
      </c>
      <c r="BN128" s="30">
        <f>AD128</f>
        <v>201.1151528832679</v>
      </c>
      <c r="BO128" s="30">
        <f>AG128</f>
        <v>0</v>
      </c>
      <c r="BP128" s="30">
        <f>AJ128</f>
        <v>0</v>
      </c>
      <c r="BQ128" s="30">
        <f>AM128</f>
        <v>0</v>
      </c>
      <c r="BR128" s="30">
        <f>AP128</f>
        <v>0</v>
      </c>
      <c r="BS128" s="30">
        <f>AS128</f>
        <v>0</v>
      </c>
      <c r="BT128" s="30">
        <f>AV128</f>
        <v>0</v>
      </c>
      <c r="BU128" s="30">
        <f>AY128</f>
        <v>0</v>
      </c>
      <c r="BV128" s="30">
        <f>BB128</f>
        <v>0</v>
      </c>
      <c r="BW128" s="38">
        <f>(LARGE(BH128:BV128,1))+(LARGE(BH128:BV128,2))+(LARGE(BH128:BV128,3))+(LARGE(BH128:BV128,4))+(LARGE(BH128:BV128,5))</f>
        <v>201.1151528832679</v>
      </c>
    </row>
    <row r="129" spans="1:75" ht="12.75" customHeight="1">
      <c r="A129" s="28">
        <v>110</v>
      </c>
      <c r="B129" s="29" t="s">
        <v>431</v>
      </c>
      <c r="C129" s="16" t="s">
        <v>426</v>
      </c>
      <c r="D129" s="120">
        <v>1</v>
      </c>
      <c r="E129" s="177" t="s">
        <v>288</v>
      </c>
      <c r="G129" s="50" t="s">
        <v>290</v>
      </c>
      <c r="H129" s="17"/>
      <c r="I129" s="341">
        <f>BG129</f>
        <v>192.42009398474806</v>
      </c>
      <c r="J129" s="251"/>
      <c r="L129" s="56">
        <f>IF(J129="",0,(L$4*(101+(1000*LOG(J$4,10))-(1000*LOG(J129,10)))))</f>
        <v>0</v>
      </c>
      <c r="M129" s="175"/>
      <c r="N129" s="18">
        <f>IF(AND(N$1&lt;&gt;$F129,M129&gt;0)=TRUE,1,"")</f>
      </c>
      <c r="O129" s="32">
        <f>IF(M129="",0,(O$4*(101+(1000*LOG(M$4,10))-(1000*LOG(M129,10)))))</f>
        <v>0</v>
      </c>
      <c r="Q129" s="55">
        <f>IF(AND(Q$1&lt;&gt;$F129,P129&gt;0)=TRUE,1,"")</f>
      </c>
      <c r="R129" s="56">
        <f>IF(P129="",0,(R$4*(101+(1000*LOG(P$4,10))-(1000*LOG(P129,10)))))</f>
        <v>0</v>
      </c>
      <c r="S129" s="175"/>
      <c r="T129" s="18">
        <f>IF(AND(T$1&lt;&gt;$F129,S129&gt;0)=TRUE,1,"")</f>
      </c>
      <c r="U129" s="32">
        <f>IF(S129="",0,(U$4*(101+(1000*LOG(S$4,10))-(1000*LOG(S129,10)))))</f>
        <v>0</v>
      </c>
      <c r="W129" s="55">
        <f>IF(AND(W$1&lt;&gt;$F129,V129&gt;0)=TRUE,1,"")</f>
      </c>
      <c r="X129" s="56">
        <f>IF(V129="",0,(X$4*(101+(1000*LOG(V$4,10))-(1000*LOG(V129,10)))))</f>
        <v>0</v>
      </c>
      <c r="Z129" s="18">
        <f>IF(AND(Z$1&lt;&gt;$F129,Y129&gt;0)=TRUE,1,"")</f>
      </c>
      <c r="AA129" s="32">
        <f>IF(Y129="",0,(AA$4*(101+(1000*LOG(Y$4,10))-(1000*LOG(Y129,10)))))</f>
        <v>0</v>
      </c>
      <c r="AB129" s="126"/>
      <c r="AC129" s="55">
        <f>IF(AND(AC$1&lt;&gt;$F129,AB129&gt;0)=TRUE,1,"")</f>
      </c>
      <c r="AD129" s="56">
        <f>IF(AB129="",0,(AD$4*(101+(1000*LOG(AB$4,10))-(1000*LOG(AB129,10)))))</f>
        <v>0</v>
      </c>
      <c r="AF129" s="18">
        <f>IF(AND(AF$1&lt;&gt;$F129,AE129&gt;0)=TRUE,1,"")</f>
      </c>
      <c r="AG129" s="34">
        <f>IF(AE129="",0,(AG$4*(101+(1000*LOG(AE$4,10))-(1000*LOG(AE129,10)))))</f>
        <v>0</v>
      </c>
      <c r="AI129" s="55">
        <f>IF(AND(AI$1&lt;&gt;$F129,AH129&gt;0)=TRUE,1,"")</f>
      </c>
      <c r="AJ129" s="56">
        <f>IF(AH129="",0,(AJ$4*(101+(1000*LOG(AH$4,10))-(1000*LOG(AH129,10)))))</f>
        <v>0</v>
      </c>
      <c r="AK129" s="35">
        <v>54</v>
      </c>
      <c r="AM129" s="34">
        <f>IF(AK129="",0,(AM$4*(101+(1000*LOG(AK$4,10))-(1000*LOG(AK129,10)))))</f>
        <v>192.42009398474806</v>
      </c>
      <c r="AO129" s="55">
        <f>IF(AND(AO$1&lt;&gt;$F129,AN129&gt;0)=TRUE,1,"")</f>
      </c>
      <c r="AP129" s="56">
        <f>IF(AN129="",0,(AP$4*(101+(1000*LOG(AN$4,10))-(1000*LOG(AN129,10)))))</f>
        <v>0</v>
      </c>
      <c r="AQ129" s="35"/>
      <c r="AR129" s="18">
        <f>IF(AND(AR$1&lt;&gt;$F129,AQ129&gt;0)=TRUE,1,"")</f>
      </c>
      <c r="AS129" s="32">
        <f>IF(AQ129="",0,(AS$4*(101+(1000*LOG(AQ$4,10))-(1000*LOG(AQ129,10)))))</f>
        <v>0</v>
      </c>
      <c r="AU129" s="55">
        <f>IF(AND(AU$1&lt;&gt;$F129,AT129&gt;0)=TRUE,1,"")</f>
      </c>
      <c r="AV129" s="56">
        <f>IF(AT129="",0,(AV$4*(101+(1000*LOG(AT$4,10))-(1000*LOG(AT129,10)))))</f>
        <v>0</v>
      </c>
      <c r="AW129" s="35"/>
      <c r="AX129" s="18">
        <f>IF(AND(AX$1&lt;&gt;$F129,AW129&gt;0)=TRUE,1,"")</f>
      </c>
      <c r="AY129" s="32">
        <f>IF(AW129="",0,(AY$4*(101+(1000*LOG(AW$4,10))-(1000*LOG(AW129,10)))))</f>
        <v>0</v>
      </c>
      <c r="BA129" s="55">
        <f>IF(AND(BA$1&lt;&gt;$F129,AZ129&gt;0)=TRUE,1,"")</f>
      </c>
      <c r="BB129" s="56">
        <f>IF(AZ129="",0,(BB$4*(101+(1000*LOG(AZ$4,10))-(1000*LOG(AZ129,10)))))</f>
        <v>0</v>
      </c>
      <c r="BC129" s="33">
        <f>L129+O129+R129+U129+X129+AA129+AD129+AG129+AJ129+AM129+AP129+AS129+AV129+AY129+BB129</f>
        <v>192.42009398474806</v>
      </c>
      <c r="BD129" s="36">
        <f>BW129</f>
        <v>192.42009398474806</v>
      </c>
      <c r="BE129" s="18">
        <f>IF(MAX(BA129,AX129,AU129,AR129,AO129,AL129,AI129,AF129,AC129,Z129,W129,T129,T129,Q129,N129,K129)&gt;0,"*","")</f>
      </c>
      <c r="BF129" s="34">
        <f>IF(BE129="*",BD129*0.05,0)</f>
        <v>0</v>
      </c>
      <c r="BG129" s="37">
        <f>BD129+BF129</f>
        <v>192.42009398474806</v>
      </c>
      <c r="BH129" s="30">
        <f>L129</f>
        <v>0</v>
      </c>
      <c r="BI129" s="30">
        <f>O129</f>
        <v>0</v>
      </c>
      <c r="BJ129" s="30">
        <f>R129</f>
        <v>0</v>
      </c>
      <c r="BK129" s="30">
        <f>U129</f>
        <v>0</v>
      </c>
      <c r="BL129" s="30">
        <f>X129</f>
        <v>0</v>
      </c>
      <c r="BM129" s="30">
        <f>AA129</f>
        <v>0</v>
      </c>
      <c r="BN129" s="30">
        <f>AD129</f>
        <v>0</v>
      </c>
      <c r="BO129" s="30">
        <f>AG129</f>
        <v>0</v>
      </c>
      <c r="BP129" s="30">
        <f>AJ129</f>
        <v>0</v>
      </c>
      <c r="BQ129" s="30">
        <f>AM129</f>
        <v>192.42009398474806</v>
      </c>
      <c r="BR129" s="30">
        <f>AP129</f>
        <v>0</v>
      </c>
      <c r="BS129" s="30">
        <f>AS129</f>
        <v>0</v>
      </c>
      <c r="BT129" s="30">
        <f>AV129</f>
        <v>0</v>
      </c>
      <c r="BU129" s="30">
        <f>AY129</f>
        <v>0</v>
      </c>
      <c r="BV129" s="30">
        <f>BB129</f>
        <v>0</v>
      </c>
      <c r="BW129" s="38">
        <f>(LARGE(BH129:BV129,1))+(LARGE(BH129:BV129,2))+(LARGE(BH129:BV129,3))+(LARGE(BH129:BV129,4))+(LARGE(BH129:BV129,5))</f>
        <v>192.42009398474806</v>
      </c>
    </row>
    <row r="130" spans="1:75" ht="12.75" customHeight="1">
      <c r="A130" s="28">
        <v>110</v>
      </c>
      <c r="B130" s="195" t="s">
        <v>364</v>
      </c>
      <c r="C130" s="196" t="s">
        <v>366</v>
      </c>
      <c r="D130" s="188">
        <v>1</v>
      </c>
      <c r="E130" s="189" t="s">
        <v>288</v>
      </c>
      <c r="F130" s="190">
        <v>3</v>
      </c>
      <c r="G130" s="191" t="s">
        <v>290</v>
      </c>
      <c r="H130" s="192" t="s">
        <v>565</v>
      </c>
      <c r="I130" s="342">
        <f>BG130</f>
        <v>179.43916234982663</v>
      </c>
      <c r="J130" s="251"/>
      <c r="L130" s="56">
        <f>IF(J130="",0,(L$4*(101+(1000*LOG(J$4,10))-(1000*LOG(J130,10)))))</f>
        <v>0</v>
      </c>
      <c r="M130" s="175"/>
      <c r="N130" s="18">
        <f>IF(AND(N$1&lt;&gt;$F130,M130&gt;0)=TRUE,1,"")</f>
      </c>
      <c r="O130" s="32">
        <f>IF(M130="",0,(O$4*(101+(1000*LOG(M$4,10))-(1000*LOG(M130,10)))))</f>
        <v>0</v>
      </c>
      <c r="Q130" s="55">
        <f>IF(AND(Q$1&lt;&gt;$F130,P130&gt;0)=TRUE,1,"")</f>
      </c>
      <c r="R130" s="56">
        <f>IF(P130="",0,(R$4*(101+(1000*LOG(P$4,10))-(1000*LOG(P130,10)))))</f>
        <v>0</v>
      </c>
      <c r="S130" s="175"/>
      <c r="T130" s="18">
        <f>IF(AND(T$1&lt;&gt;$F130,S130&gt;0)=TRUE,1,"")</f>
      </c>
      <c r="U130" s="32">
        <f>IF(S130="",0,(U$4*(101+(1000*LOG(S$4,10))-(1000*LOG(S130,10)))))</f>
        <v>0</v>
      </c>
      <c r="W130" s="55">
        <f>IF(AND(W$1&lt;&gt;$F130,V130&gt;0)=TRUE,1,"")</f>
      </c>
      <c r="X130" s="56">
        <f>IF(V130="",0,(X$4*(101+(1000*LOG(V$4,10))-(1000*LOG(V130,10)))))</f>
        <v>0</v>
      </c>
      <c r="Y130" s="202">
        <v>35</v>
      </c>
      <c r="Z130" s="18">
        <f>IF(AND(Z$1&lt;&gt;$F130,Y130&gt;0)=TRUE,1,"")</f>
        <v>1</v>
      </c>
      <c r="AA130" s="32">
        <f>IF(Y130="",0,(AA$4*(101+(1000*LOG(Y$4,10))-(1000*LOG(Y130,10)))))</f>
        <v>170.89444033316823</v>
      </c>
      <c r="AB130" s="126"/>
      <c r="AC130" s="55">
        <f>IF(AND(AC$1&lt;&gt;$F130,AB130&gt;0)=TRUE,1,"")</f>
      </c>
      <c r="AD130" s="56">
        <f>IF(AB130="",0,(AD$4*(101+(1000*LOG(AB$4,10))-(1000*LOG(AB130,10)))))</f>
        <v>0</v>
      </c>
      <c r="AF130" s="18">
        <f>IF(AND(AF$1&lt;&gt;$F130,AE130&gt;0)=TRUE,1,"")</f>
      </c>
      <c r="AG130" s="34">
        <f>IF(AE130="",0,(AG$4*(101+(1000*LOG(AE$4,10))-(1000*LOG(AE130,10)))))</f>
        <v>0</v>
      </c>
      <c r="AI130" s="55">
        <f>IF(AND(AI$1&lt;&gt;$F130,AH130&gt;0)=TRUE,1,"")</f>
      </c>
      <c r="AJ130" s="56">
        <f>IF(AH130="",0,(AJ$4*(101+(1000*LOG(AH$4,10))-(1000*LOG(AH130,10)))))</f>
        <v>0</v>
      </c>
      <c r="AL130" s="18">
        <f>IF(AND(AL$1&lt;&gt;$F130,AK130&gt;0)=TRUE,1,"")</f>
      </c>
      <c r="AM130" s="34">
        <f>IF(AK130="",0,(AM$4*(101+(1000*LOG(AK$4,10))-(1000*LOG(AK130,10)))))</f>
        <v>0</v>
      </c>
      <c r="AO130" s="55">
        <f>IF(AND(AO$1&lt;&gt;$F130,AN130&gt;0)=TRUE,1,"")</f>
      </c>
      <c r="AP130" s="56">
        <f>IF(AN130="",0,(AP$4*(101+(1000*LOG(AN$4,10))-(1000*LOG(AN130,10)))))</f>
        <v>0</v>
      </c>
      <c r="AQ130" s="35"/>
      <c r="AR130" s="18">
        <f>IF(AND(AR$1&lt;&gt;$F130,AQ130&gt;0)=TRUE,1,"")</f>
      </c>
      <c r="AS130" s="32">
        <f>IF(AQ130="",0,(AS$4*(101+(1000*LOG(AQ$4,10))-(1000*LOG(AQ130,10)))))</f>
        <v>0</v>
      </c>
      <c r="AU130" s="55">
        <f>IF(AND(AU$1&lt;&gt;$F130,AT130&gt;0)=TRUE,1,"")</f>
      </c>
      <c r="AV130" s="56">
        <f>IF(AT130="",0,(AV$4*(101+(1000*LOG(AT$4,10))-(1000*LOG(AT130,10)))))</f>
        <v>0</v>
      </c>
      <c r="AW130" s="35"/>
      <c r="AX130" s="18">
        <f>IF(AND(AX$1&lt;&gt;$F130,AW130&gt;0)=TRUE,1,"")</f>
      </c>
      <c r="AY130" s="32">
        <f>IF(AW130="",0,(AY$4*(101+(1000*LOG(AW$4,10))-(1000*LOG(AW130,10)))))</f>
        <v>0</v>
      </c>
      <c r="BA130" s="55">
        <f>IF(AND(BA$1&lt;&gt;$F130,AZ130&gt;0)=TRUE,1,"")</f>
      </c>
      <c r="BB130" s="56">
        <f>IF(AZ130="",0,(BB$4*(101+(1000*LOG(AZ$4,10))-(1000*LOG(AZ130,10)))))</f>
        <v>0</v>
      </c>
      <c r="BC130" s="33">
        <f>L130+O130+R130+U130+X130+AA130+AD130+AG130+AJ130+AM130+AP130+AS130+AV130+AY130+BB130</f>
        <v>170.89444033316823</v>
      </c>
      <c r="BD130" s="36">
        <f>BW130</f>
        <v>170.89444033316823</v>
      </c>
      <c r="BE130" s="18" t="str">
        <f>IF(MAX(BA130,AX130,AU130,AR130,AO130,AL130,AI130,AF130,AC130,Z130,W130,T130,T130,Q130,N130,K130)&gt;0,"*","")</f>
        <v>*</v>
      </c>
      <c r="BF130" s="34">
        <f>IF(BE130="*",BD130*0.05,0)</f>
        <v>8.544722016658412</v>
      </c>
      <c r="BG130" s="37">
        <f>BD130+BF130</f>
        <v>179.43916234982663</v>
      </c>
      <c r="BH130" s="30">
        <f>L130</f>
        <v>0</v>
      </c>
      <c r="BI130" s="30">
        <f>O130</f>
        <v>0</v>
      </c>
      <c r="BJ130" s="30">
        <f>R130</f>
        <v>0</v>
      </c>
      <c r="BK130" s="30">
        <f>U130</f>
        <v>0</v>
      </c>
      <c r="BL130" s="30">
        <f>X130</f>
        <v>0</v>
      </c>
      <c r="BM130" s="30">
        <f>AA130</f>
        <v>170.89444033316823</v>
      </c>
      <c r="BN130" s="30">
        <f>AD130</f>
        <v>0</v>
      </c>
      <c r="BO130" s="30">
        <f>AG130</f>
        <v>0</v>
      </c>
      <c r="BP130" s="30">
        <f>AJ130</f>
        <v>0</v>
      </c>
      <c r="BQ130" s="30">
        <f>AM130</f>
        <v>0</v>
      </c>
      <c r="BR130" s="30">
        <f>AP130</f>
        <v>0</v>
      </c>
      <c r="BS130" s="30">
        <f>AS130</f>
        <v>0</v>
      </c>
      <c r="BT130" s="30">
        <f>AV130</f>
        <v>0</v>
      </c>
      <c r="BU130" s="30">
        <f>AY130</f>
        <v>0</v>
      </c>
      <c r="BV130" s="30">
        <f>BB130</f>
        <v>0</v>
      </c>
      <c r="BW130" s="38">
        <f>(LARGE(BH130:BV130,1))+(LARGE(BH130:BV130,2))+(LARGE(BH130:BV130,3))+(LARGE(BH130:BV130,4))+(LARGE(BH130:BV130,5))</f>
        <v>170.89444033316823</v>
      </c>
    </row>
    <row r="131" spans="1:75" ht="12.75" customHeight="1">
      <c r="A131" s="28">
        <v>111</v>
      </c>
      <c r="B131" s="29" t="s">
        <v>205</v>
      </c>
      <c r="C131" s="16" t="s">
        <v>204</v>
      </c>
      <c r="D131" s="120">
        <v>1</v>
      </c>
      <c r="E131" s="177" t="s">
        <v>48</v>
      </c>
      <c r="F131" s="31">
        <v>1</v>
      </c>
      <c r="G131" s="50" t="s">
        <v>289</v>
      </c>
      <c r="H131" s="17" t="s">
        <v>565</v>
      </c>
      <c r="I131" s="341">
        <f>BG131</f>
        <v>171.03786660775495</v>
      </c>
      <c r="J131" s="251"/>
      <c r="L131" s="56">
        <f>IF(J131="",0,(L$4*(101+(1000*LOG(J$4,10))-(1000*LOG(J131,10)))))</f>
        <v>0</v>
      </c>
      <c r="M131" s="175"/>
      <c r="N131" s="18">
        <f>IF(AND(N$1&lt;&gt;$F131,M131&gt;0)=TRUE,1,"")</f>
      </c>
      <c r="O131" s="32">
        <f>IF(M131="",0,(O$4*(101+(1000*LOG(M$4,10))-(1000*LOG(M131,10)))))</f>
        <v>0</v>
      </c>
      <c r="Q131" s="55">
        <f>IF(AND(Q$1&lt;&gt;$F131,P131&gt;0)=TRUE,1,"")</f>
      </c>
      <c r="R131" s="56">
        <f>IF(P131="",0,(R$4*(101+(1000*LOG(P$4,10))-(1000*LOG(P131,10)))))</f>
        <v>0</v>
      </c>
      <c r="S131" s="175"/>
      <c r="T131" s="18">
        <f>IF(AND(T$1&lt;&gt;$F131,S131&gt;0)=TRUE,1,"")</f>
      </c>
      <c r="U131" s="32">
        <f>IF(S131="",0,(U$4*(101+(1000*LOG(S$4,10))-(1000*LOG(S131,10)))))</f>
        <v>0</v>
      </c>
      <c r="W131" s="55">
        <f>IF(AND(W$1&lt;&gt;$F131,V131&gt;0)=TRUE,1,"")</f>
      </c>
      <c r="X131" s="56">
        <f>IF(V131="",0,(X$4*(101+(1000*LOG(V$4,10))-(1000*LOG(V131,10)))))</f>
        <v>0</v>
      </c>
      <c r="Z131" s="18">
        <f>IF(AND(Z$1&lt;&gt;$F131,Y131&gt;0)=TRUE,1,"")</f>
      </c>
      <c r="AA131" s="32">
        <f>IF(Y131="",0,(AA$4*(101+(1000*LOG(Y$4,10))-(1000*LOG(Y131,10)))))</f>
        <v>0</v>
      </c>
      <c r="AB131" s="126"/>
      <c r="AC131" s="55">
        <f>IF(AND(AC$1&lt;&gt;$F131,AB131&gt;0)=TRUE,1,"")</f>
      </c>
      <c r="AD131" s="56">
        <f>IF(AB131="",0,(AD$4*(101+(1000*LOG(AB$4,10))-(1000*LOG(AB131,10)))))</f>
        <v>0</v>
      </c>
      <c r="AF131" s="18">
        <f>IF(AND(AF$1&lt;&gt;$F131,AE131&gt;0)=TRUE,1,"")</f>
      </c>
      <c r="AG131" s="34">
        <f>IF(AE131="",0,(AG$4*(101+(1000*LOG(AE$4,10))-(1000*LOG(AE131,10)))))</f>
        <v>0</v>
      </c>
      <c r="AI131" s="55">
        <f>IF(AND(AI$1&lt;&gt;$F131,AH131&gt;0)=TRUE,1,"")</f>
      </c>
      <c r="AJ131" s="56">
        <f>IF(AH131="",0,(AJ$4*(101+(1000*LOG(AH$4,10))-(1000*LOG(AH131,10)))))</f>
        <v>0</v>
      </c>
      <c r="AL131" s="18">
        <f>IF(AND(AL$1&lt;&gt;$F131,AK131&gt;0)=TRUE,1,"")</f>
      </c>
      <c r="AM131" s="34">
        <f>IF(AK131="",0,(AM$4*(101+(1000*LOG(AK$4,10))-(1000*LOG(AK131,10)))))</f>
        <v>0</v>
      </c>
      <c r="AO131" s="55">
        <f>IF(AND(AO$1&lt;&gt;$F131,AN131&gt;0)=TRUE,1,"")</f>
      </c>
      <c r="AP131" s="56">
        <f>IF(AN131="",0,(AP$4*(101+(1000*LOG(AN$4,10))-(1000*LOG(AN131,10)))))</f>
        <v>0</v>
      </c>
      <c r="AQ131" s="35"/>
      <c r="AR131" s="18">
        <f>IF(AND(AR$1&lt;&gt;$F131,AQ131&gt;0)=TRUE,1,"")</f>
      </c>
      <c r="AS131" s="32">
        <f>IF(AQ131="",0,(AS$4*(101+(1000*LOG(AQ$4,10))-(1000*LOG(AQ131,10)))))</f>
        <v>0</v>
      </c>
      <c r="AU131" s="55">
        <f>IF(AND(AU$1&lt;&gt;$F131,AT131&gt;0)=TRUE,1,"")</f>
      </c>
      <c r="AV131" s="56">
        <f>IF(AT131="",0,(AV$4*(101+(1000*LOG(AT$4,10))-(1000*LOG(AT131,10)))))</f>
        <v>0</v>
      </c>
      <c r="AW131" s="35">
        <v>40</v>
      </c>
      <c r="AX131" s="18">
        <f>IF(AND(AX$1&lt;&gt;$F131,AW131&gt;0)=TRUE,1,"")</f>
      </c>
      <c r="AY131" s="32">
        <f>IF(AW131="",0,(AY$4*(101+(1000*LOG(AW$4,10))-(1000*LOG(AW131,10)))))</f>
        <v>171.03786660775495</v>
      </c>
      <c r="BA131" s="55">
        <f>IF(AND(BA$1&lt;&gt;$F131,AZ131&gt;0)=TRUE,1,"")</f>
      </c>
      <c r="BB131" s="56">
        <f>IF(AZ131="",0,(BB$4*(101+(1000*LOG(AZ$4,10))-(1000*LOG(AZ131,10)))))</f>
        <v>0</v>
      </c>
      <c r="BC131" s="33">
        <f>L131+O131+R131+U131+X131+AA131+AD131+AG131+AJ131+AM131+AP131+AS131+AV131+AY131+BB131</f>
        <v>171.03786660775495</v>
      </c>
      <c r="BD131" s="36">
        <f>BW131</f>
        <v>171.03786660775495</v>
      </c>
      <c r="BE131" s="18">
        <f>IF(MAX(BA131,AX131,AU131,AR131,AO131,AL131,AI131,AF131,AC131,Z131,W131,T131,T131,Q131,N131,K131)&gt;0,"*","")</f>
      </c>
      <c r="BF131" s="34">
        <f>IF(BE131="*",BD131*0.05,0)</f>
        <v>0</v>
      </c>
      <c r="BG131" s="37">
        <f>BD131+BF131</f>
        <v>171.03786660775495</v>
      </c>
      <c r="BH131" s="30">
        <f>L131</f>
        <v>0</v>
      </c>
      <c r="BI131" s="30">
        <f>O131</f>
        <v>0</v>
      </c>
      <c r="BJ131" s="30">
        <f>R131</f>
        <v>0</v>
      </c>
      <c r="BK131" s="30">
        <f>U131</f>
        <v>0</v>
      </c>
      <c r="BL131" s="30">
        <f>X131</f>
        <v>0</v>
      </c>
      <c r="BM131" s="30">
        <f>AA131</f>
        <v>0</v>
      </c>
      <c r="BN131" s="30">
        <f>AD131</f>
        <v>0</v>
      </c>
      <c r="BO131" s="30">
        <f>AG131</f>
        <v>0</v>
      </c>
      <c r="BP131" s="30">
        <f>AJ131</f>
        <v>0</v>
      </c>
      <c r="BQ131" s="30">
        <f>AM131</f>
        <v>0</v>
      </c>
      <c r="BR131" s="30">
        <f>AP131</f>
        <v>0</v>
      </c>
      <c r="BS131" s="30">
        <f>AS131</f>
        <v>0</v>
      </c>
      <c r="BT131" s="30">
        <f>AV131</f>
        <v>0</v>
      </c>
      <c r="BU131" s="30">
        <f>AY131</f>
        <v>171.03786660775495</v>
      </c>
      <c r="BV131" s="30">
        <f>BB131</f>
        <v>0</v>
      </c>
      <c r="BW131" s="38">
        <f>(LARGE(BH131:BV131,1))+(LARGE(BH131:BV131,2))+(LARGE(BH131:BV131,3))+(LARGE(BH131:BV131,4))+(LARGE(BH131:BV131,5))</f>
        <v>171.03786660775495</v>
      </c>
    </row>
    <row r="132" spans="1:75" ht="12.75" customHeight="1">
      <c r="A132" s="28">
        <v>112</v>
      </c>
      <c r="B132" s="29" t="s">
        <v>427</v>
      </c>
      <c r="C132" s="16" t="s">
        <v>428</v>
      </c>
      <c r="D132" s="120">
        <v>1</v>
      </c>
      <c r="E132" s="177" t="s">
        <v>288</v>
      </c>
      <c r="G132" s="50" t="s">
        <v>290</v>
      </c>
      <c r="H132" s="17"/>
      <c r="I132" s="341">
        <f>BG132</f>
        <v>163.06872417284438</v>
      </c>
      <c r="J132" s="251"/>
      <c r="L132" s="56">
        <f>IF(J132="",0,(L$4*(101+(1000*LOG(J$4,10))-(1000*LOG(J132,10)))))</f>
        <v>0</v>
      </c>
      <c r="M132" s="175"/>
      <c r="N132" s="18">
        <f>IF(AND(N$1&lt;&gt;$F132,M132&gt;0)=TRUE,1,"")</f>
      </c>
      <c r="O132" s="32">
        <f>IF(M132="",0,(O$4*(101+(1000*LOG(M$4,10))-(1000*LOG(M132,10)))))</f>
        <v>0</v>
      </c>
      <c r="Q132" s="55">
        <f>IF(AND(Q$1&lt;&gt;$F132,P132&gt;0)=TRUE,1,"")</f>
      </c>
      <c r="R132" s="56">
        <f>IF(P132="",0,(R$4*(101+(1000*LOG(P$4,10))-(1000*LOG(P132,10)))))</f>
        <v>0</v>
      </c>
      <c r="S132" s="175"/>
      <c r="T132" s="18">
        <f>IF(AND(T$1&lt;&gt;$F132,S132&gt;0)=TRUE,1,"")</f>
      </c>
      <c r="U132" s="32">
        <f>IF(S132="",0,(U$4*(101+(1000*LOG(S$4,10))-(1000*LOG(S132,10)))))</f>
        <v>0</v>
      </c>
      <c r="W132" s="55">
        <f>IF(AND(W$1&lt;&gt;$F132,V132&gt;0)=TRUE,1,"")</f>
      </c>
      <c r="X132" s="56">
        <f>IF(V132="",0,(X$4*(101+(1000*LOG(V$4,10))-(1000*LOG(V132,10)))))</f>
        <v>0</v>
      </c>
      <c r="Z132" s="18">
        <f>IF(AND(Z$1&lt;&gt;$F132,Y132&gt;0)=TRUE,1,"")</f>
      </c>
      <c r="AA132" s="32">
        <f>IF(Y132="",0,(AA$4*(101+(1000*LOG(Y$4,10))-(1000*LOG(Y132,10)))))</f>
        <v>0</v>
      </c>
      <c r="AB132" s="126"/>
      <c r="AC132" s="55">
        <f>IF(AND(AC$1&lt;&gt;$F132,AB132&gt;0)=TRUE,1,"")</f>
      </c>
      <c r="AD132" s="56">
        <f>IF(AB132="",0,(AD$4*(101+(1000*LOG(AB$4,10))-(1000*LOG(AB132,10)))))</f>
        <v>0</v>
      </c>
      <c r="AF132" s="18">
        <f>IF(AND(AF$1&lt;&gt;$F132,AE132&gt;0)=TRUE,1,"")</f>
      </c>
      <c r="AG132" s="34">
        <f>IF(AE132="",0,(AG$4*(101+(1000*LOG(AE$4,10))-(1000*LOG(AE132,10)))))</f>
        <v>0</v>
      </c>
      <c r="AI132" s="55">
        <f>IF(AND(AI$1&lt;&gt;$F132,AH132&gt;0)=TRUE,1,"")</f>
      </c>
      <c r="AJ132" s="56">
        <f>IF(AH132="",0,(AJ$4*(101+(1000*LOG(AH$4,10))-(1000*LOG(AH132,10)))))</f>
        <v>0</v>
      </c>
      <c r="AK132" s="35">
        <v>57</v>
      </c>
      <c r="AM132" s="34">
        <f>IF(AK132="",0,(AM$4*(101+(1000*LOG(AK$4,10))-(1000*LOG(AK132,10)))))</f>
        <v>163.06872417284438</v>
      </c>
      <c r="AO132" s="55">
        <f>IF(AND(AO$1&lt;&gt;$F132,AN132&gt;0)=TRUE,1,"")</f>
      </c>
      <c r="AP132" s="56">
        <f>IF(AN132="",0,(AP$4*(101+(1000*LOG(AN$4,10))-(1000*LOG(AN132,10)))))</f>
        <v>0</v>
      </c>
      <c r="AQ132" s="35"/>
      <c r="AR132" s="18">
        <f>IF(AND(AR$1&lt;&gt;$F132,AQ132&gt;0)=TRUE,1,"")</f>
      </c>
      <c r="AS132" s="32">
        <f>IF(AQ132="",0,(AS$4*(101+(1000*LOG(AQ$4,10))-(1000*LOG(AQ132,10)))))</f>
        <v>0</v>
      </c>
      <c r="AU132" s="55">
        <f>IF(AND(AU$1&lt;&gt;$F132,AT132&gt;0)=TRUE,1,"")</f>
      </c>
      <c r="AV132" s="56">
        <f>IF(AT132="",0,(AV$4*(101+(1000*LOG(AT$4,10))-(1000*LOG(AT132,10)))))</f>
        <v>0</v>
      </c>
      <c r="AW132" s="35"/>
      <c r="AX132" s="18">
        <f>IF(AND(AX$1&lt;&gt;$F132,AW132&gt;0)=TRUE,1,"")</f>
      </c>
      <c r="AY132" s="32">
        <f>IF(AW132="",0,(AY$4*(101+(1000*LOG(AW$4,10))-(1000*LOG(AW132,10)))))</f>
        <v>0</v>
      </c>
      <c r="BA132" s="55">
        <f>IF(AND(BA$1&lt;&gt;$F132,AZ132&gt;0)=TRUE,1,"")</f>
      </c>
      <c r="BB132" s="56">
        <f>IF(AZ132="",0,(BB$4*(101+(1000*LOG(AZ$4,10))-(1000*LOG(AZ132,10)))))</f>
        <v>0</v>
      </c>
      <c r="BC132" s="33">
        <f>L132+O132+R132+U132+X132+AA132+AD132+AG132+AJ132+AM132+AP132+AS132+AV132+AY132+BB132</f>
        <v>163.06872417284438</v>
      </c>
      <c r="BD132" s="36">
        <f>BW132</f>
        <v>163.06872417284438</v>
      </c>
      <c r="BE132" s="18">
        <f>IF(MAX(BA132,AX132,AU132,AR132,AO132,AL132,AI132,AF132,AC132,Z132,W132,T132,T132,Q132,N132,K132)&gt;0,"*","")</f>
      </c>
      <c r="BF132" s="34">
        <f>IF(BE132="*",BD132*0.05,0)</f>
        <v>0</v>
      </c>
      <c r="BG132" s="37">
        <f>BD132+BF132</f>
        <v>163.06872417284438</v>
      </c>
      <c r="BH132" s="30">
        <f>L132</f>
        <v>0</v>
      </c>
      <c r="BI132" s="30">
        <f>O132</f>
        <v>0</v>
      </c>
      <c r="BJ132" s="30">
        <f>R132</f>
        <v>0</v>
      </c>
      <c r="BK132" s="30">
        <f>U132</f>
        <v>0</v>
      </c>
      <c r="BL132" s="30">
        <f>X132</f>
        <v>0</v>
      </c>
      <c r="BM132" s="30">
        <f>AA132</f>
        <v>0</v>
      </c>
      <c r="BN132" s="30">
        <f>AD132</f>
        <v>0</v>
      </c>
      <c r="BO132" s="30">
        <f>AG132</f>
        <v>0</v>
      </c>
      <c r="BP132" s="30">
        <f>AJ132</f>
        <v>0</v>
      </c>
      <c r="BQ132" s="30">
        <f>AM132</f>
        <v>163.06872417284438</v>
      </c>
      <c r="BR132" s="30">
        <f>AP132</f>
        <v>0</v>
      </c>
      <c r="BS132" s="30">
        <f>AS132</f>
        <v>0</v>
      </c>
      <c r="BT132" s="30">
        <f>AV132</f>
        <v>0</v>
      </c>
      <c r="BU132" s="30">
        <f>AY132</f>
        <v>0</v>
      </c>
      <c r="BV132" s="30">
        <f>BB132</f>
        <v>0</v>
      </c>
      <c r="BW132" s="38">
        <f>(LARGE(BH132:BV132,1))+(LARGE(BH132:BV132,2))+(LARGE(BH132:BV132,3))+(LARGE(BH132:BV132,4))+(LARGE(BH132:BV132,5))</f>
        <v>163.06872417284438</v>
      </c>
    </row>
    <row r="133" spans="1:75" ht="12.75">
      <c r="A133" s="28">
        <v>113</v>
      </c>
      <c r="B133" s="29" t="s">
        <v>429</v>
      </c>
      <c r="C133" s="16" t="s">
        <v>430</v>
      </c>
      <c r="D133" s="120">
        <v>1</v>
      </c>
      <c r="E133" s="177" t="s">
        <v>288</v>
      </c>
      <c r="G133" s="50" t="s">
        <v>290</v>
      </c>
      <c r="H133" s="17"/>
      <c r="I133" s="341">
        <f>BG133</f>
        <v>153.627301809787</v>
      </c>
      <c r="J133" s="251"/>
      <c r="L133" s="56">
        <f>IF(J133="",0,(L$4*(101+(1000*LOG(J$4,10))-(1000*LOG(J133,10)))))</f>
        <v>0</v>
      </c>
      <c r="M133" s="175"/>
      <c r="N133" s="18">
        <f>IF(AND(N$1&lt;&gt;$F133,M133&gt;0)=TRUE,1,"")</f>
      </c>
      <c r="O133" s="32">
        <f>IF(M133="",0,(O$4*(101+(1000*LOG(M$4,10))-(1000*LOG(M133,10)))))</f>
        <v>0</v>
      </c>
      <c r="Q133" s="55">
        <f>IF(AND(Q$1&lt;&gt;$F133,P133&gt;0)=TRUE,1,"")</f>
      </c>
      <c r="R133" s="56">
        <f>IF(P133="",0,(R$4*(101+(1000*LOG(P$4,10))-(1000*LOG(P133,10)))))</f>
        <v>0</v>
      </c>
      <c r="S133" s="175"/>
      <c r="T133" s="18">
        <f>IF(AND(T$1&lt;&gt;$F133,S133&gt;0)=TRUE,1,"")</f>
      </c>
      <c r="U133" s="32">
        <f>IF(S133="",0,(U$4*(101+(1000*LOG(S$4,10))-(1000*LOG(S133,10)))))</f>
        <v>0</v>
      </c>
      <c r="W133" s="55">
        <f>IF(AND(W$1&lt;&gt;$F133,V133&gt;0)=TRUE,1,"")</f>
      </c>
      <c r="X133" s="56">
        <f>IF(V133="",0,(X$4*(101+(1000*LOG(V$4,10))-(1000*LOG(V133,10)))))</f>
        <v>0</v>
      </c>
      <c r="Z133" s="18">
        <f>IF(AND(Z$1&lt;&gt;$F133,Y133&gt;0)=TRUE,1,"")</f>
      </c>
      <c r="AA133" s="32">
        <f>IF(Y133="",0,(AA$4*(101+(1000*LOG(Y$4,10))-(1000*LOG(Y133,10)))))</f>
        <v>0</v>
      </c>
      <c r="AB133" s="126"/>
      <c r="AC133" s="55">
        <f>IF(AND(AC$1&lt;&gt;$F133,AB133&gt;0)=TRUE,1,"")</f>
      </c>
      <c r="AD133" s="56">
        <f>IF(AB133="",0,(AD$4*(101+(1000*LOG(AB$4,10))-(1000*LOG(AB133,10)))))</f>
        <v>0</v>
      </c>
      <c r="AF133" s="18">
        <f>IF(AND(AF$1&lt;&gt;$F133,AE133&gt;0)=TRUE,1,"")</f>
      </c>
      <c r="AG133" s="34">
        <f>IF(AE133="",0,(AG$4*(101+(1000*LOG(AE$4,10))-(1000*LOG(AE133,10)))))</f>
        <v>0</v>
      </c>
      <c r="AI133" s="55">
        <f>IF(AND(AI$1&lt;&gt;$F133,AH133&gt;0)=TRUE,1,"")</f>
      </c>
      <c r="AJ133" s="56">
        <f>IF(AH133="",0,(AJ$4*(101+(1000*LOG(AH$4,10))-(1000*LOG(AH133,10)))))</f>
        <v>0</v>
      </c>
      <c r="AK133" s="35">
        <v>58</v>
      </c>
      <c r="AM133" s="34">
        <f>IF(AK133="",0,(AM$4*(101+(1000*LOG(AK$4,10))-(1000*LOG(AK133,10)))))</f>
        <v>153.627301809787</v>
      </c>
      <c r="AO133" s="55">
        <f>IF(AND(AO$1&lt;&gt;$F133,AN133&gt;0)=TRUE,1,"")</f>
      </c>
      <c r="AP133" s="56">
        <f>IF(AN133="",0,(AP$4*(101+(1000*LOG(AN$4,10))-(1000*LOG(AN133,10)))))</f>
        <v>0</v>
      </c>
      <c r="AQ133" s="35"/>
      <c r="AR133" s="18">
        <f>IF(AND(AR$1&lt;&gt;$F133,AQ133&gt;0)=TRUE,1,"")</f>
      </c>
      <c r="AS133" s="32">
        <f>IF(AQ133="",0,(AS$4*(101+(1000*LOG(AQ$4,10))-(1000*LOG(AQ133,10)))))</f>
        <v>0</v>
      </c>
      <c r="AU133" s="55">
        <f>IF(AND(AU$1&lt;&gt;$F133,AT133&gt;0)=TRUE,1,"")</f>
      </c>
      <c r="AV133" s="56">
        <f>IF(AT133="",0,(AV$4*(101+(1000*LOG(AT$4,10))-(1000*LOG(AT133,10)))))</f>
        <v>0</v>
      </c>
      <c r="AW133" s="35"/>
      <c r="AX133" s="18">
        <f>IF(AND(AX$1&lt;&gt;$F133,AW133&gt;0)=TRUE,1,"")</f>
      </c>
      <c r="AY133" s="32">
        <f>IF(AW133="",0,(AY$4*(101+(1000*LOG(AW$4,10))-(1000*LOG(AW133,10)))))</f>
        <v>0</v>
      </c>
      <c r="BA133" s="55">
        <f>IF(AND(BA$1&lt;&gt;$F133,AZ133&gt;0)=TRUE,1,"")</f>
      </c>
      <c r="BB133" s="56">
        <f>IF(AZ133="",0,(BB$4*(101+(1000*LOG(AZ$4,10))-(1000*LOG(AZ133,10)))))</f>
        <v>0</v>
      </c>
      <c r="BC133" s="33">
        <f>L133+O133+R133+U133+X133+AA133+AD133+AG133+AJ133+AM133+AP133+AS133+AV133+AY133+BB133</f>
        <v>153.627301809787</v>
      </c>
      <c r="BD133" s="36">
        <f>BW133</f>
        <v>153.627301809787</v>
      </c>
      <c r="BE133" s="18">
        <f>IF(MAX(BA133,AX133,AU133,AR133,AO133,AL133,AI133,AF133,AC133,Z133,W133,T133,T133,Q133,N133,K133)&gt;0,"*","")</f>
      </c>
      <c r="BF133" s="34">
        <f>IF(BE133="*",BD133*0.05,0)</f>
        <v>0</v>
      </c>
      <c r="BG133" s="37">
        <f>BD133+BF133</f>
        <v>153.627301809787</v>
      </c>
      <c r="BH133" s="30">
        <f>L133</f>
        <v>0</v>
      </c>
      <c r="BI133" s="30">
        <f>O133</f>
        <v>0</v>
      </c>
      <c r="BJ133" s="30">
        <f>R133</f>
        <v>0</v>
      </c>
      <c r="BK133" s="30">
        <f>U133</f>
        <v>0</v>
      </c>
      <c r="BL133" s="30">
        <f>X133</f>
        <v>0</v>
      </c>
      <c r="BM133" s="30">
        <f>AA133</f>
        <v>0</v>
      </c>
      <c r="BN133" s="30">
        <f>AD133</f>
        <v>0</v>
      </c>
      <c r="BO133" s="30">
        <f>AG133</f>
        <v>0</v>
      </c>
      <c r="BP133" s="30">
        <f>AJ133</f>
        <v>0</v>
      </c>
      <c r="BQ133" s="30">
        <f>AM133</f>
        <v>153.627301809787</v>
      </c>
      <c r="BR133" s="30">
        <f>AP133</f>
        <v>0</v>
      </c>
      <c r="BS133" s="30">
        <f>AS133</f>
        <v>0</v>
      </c>
      <c r="BT133" s="30">
        <f>AV133</f>
        <v>0</v>
      </c>
      <c r="BU133" s="30">
        <f>AY133</f>
        <v>0</v>
      </c>
      <c r="BV133" s="30">
        <f>BB133</f>
        <v>0</v>
      </c>
      <c r="BW133" s="38">
        <f>(LARGE(BH133:BV133,1))+(LARGE(BH133:BV133,2))+(LARGE(BH133:BV133,3))+(LARGE(BH133:BV133,4))+(LARGE(BH133:BV133,5))</f>
        <v>153.627301809787</v>
      </c>
    </row>
    <row r="134" spans="1:75" ht="12.75">
      <c r="A134" s="28">
        <v>114</v>
      </c>
      <c r="B134" s="29" t="s">
        <v>227</v>
      </c>
      <c r="C134" s="16" t="s">
        <v>226</v>
      </c>
      <c r="D134" s="120">
        <v>1</v>
      </c>
      <c r="E134" s="177" t="s">
        <v>48</v>
      </c>
      <c r="F134" s="31">
        <v>1</v>
      </c>
      <c r="G134" s="50" t="s">
        <v>291</v>
      </c>
      <c r="H134" s="17" t="s">
        <v>565</v>
      </c>
      <c r="I134" s="341">
        <f>BG134</f>
        <v>149.84856753781696</v>
      </c>
      <c r="J134" s="251"/>
      <c r="L134" s="56">
        <f>IF(J134="",0,(L$4*(101+(1000*LOG(J$4,10))-(1000*LOG(J134,10)))))</f>
        <v>0</v>
      </c>
      <c r="M134" s="175"/>
      <c r="N134" s="18">
        <f>IF(AND(N$1&lt;&gt;$F134,M134&gt;0)=TRUE,1,"")</f>
      </c>
      <c r="O134" s="32">
        <f>IF(M134="",0,(O$4*(101+(1000*LOG(M$4,10))-(1000*LOG(M134,10)))))</f>
        <v>0</v>
      </c>
      <c r="Q134" s="55">
        <f>IF(AND(Q$1&lt;&gt;$F134,P134&gt;0)=TRUE,1,"")</f>
      </c>
      <c r="R134" s="56">
        <f>IF(P134="",0,(R$4*(101+(1000*LOG(P$4,10))-(1000*LOG(P134,10)))))</f>
        <v>0</v>
      </c>
      <c r="S134" s="175"/>
      <c r="T134" s="18">
        <f>IF(AND(T$1&lt;&gt;$F134,S134&gt;0)=TRUE,1,"")</f>
      </c>
      <c r="U134" s="32">
        <f>IF(S134="",0,(U$4*(101+(1000*LOG(S$4,10))-(1000*LOG(S134,10)))))</f>
        <v>0</v>
      </c>
      <c r="W134" s="55">
        <f>IF(AND(W$1&lt;&gt;$F134,V134&gt;0)=TRUE,1,"")</f>
      </c>
      <c r="X134" s="56">
        <f>IF(V134="",0,(X$4*(101+(1000*LOG(V$4,10))-(1000*LOG(V134,10)))))</f>
        <v>0</v>
      </c>
      <c r="Z134" s="18">
        <f>IF(AND(Z$1&lt;&gt;$F134,Y134&gt;0)=TRUE,1,"")</f>
      </c>
      <c r="AA134" s="32">
        <f>IF(Y134="",0,(AA$4*(101+(1000*LOG(Y$4,10))-(1000*LOG(Y134,10)))))</f>
        <v>0</v>
      </c>
      <c r="AB134" s="126"/>
      <c r="AC134" s="55">
        <f>IF(AND(AC$1&lt;&gt;$F134,AB134&gt;0)=TRUE,1,"")</f>
      </c>
      <c r="AD134" s="56">
        <f>IF(AB134="",0,(AD$4*(101+(1000*LOG(AB$4,10))-(1000*LOG(AB134,10)))))</f>
        <v>0</v>
      </c>
      <c r="AF134" s="18">
        <f>IF(AND(AF$1&lt;&gt;$F134,AE134&gt;0)=TRUE,1,"")</f>
      </c>
      <c r="AG134" s="34">
        <f>IF(AE134="",0,(AG$4*(101+(1000*LOG(AE$4,10))-(1000*LOG(AE134,10)))))</f>
        <v>0</v>
      </c>
      <c r="AI134" s="55">
        <f>IF(AND(AI$1&lt;&gt;$F134,AH134&gt;0)=TRUE,1,"")</f>
      </c>
      <c r="AJ134" s="56">
        <f>IF(AH134="",0,(AJ$4*(101+(1000*LOG(AH$4,10))-(1000*LOG(AH134,10)))))</f>
        <v>0</v>
      </c>
      <c r="AL134" s="18">
        <f>IF(AND(AL$1&lt;&gt;$F134,AK134&gt;0)=TRUE,1,"")</f>
      </c>
      <c r="AM134" s="34">
        <f>IF(AK134="",0,(AM$4*(101+(1000*LOG(AK$4,10))-(1000*LOG(AK134,10)))))</f>
        <v>0</v>
      </c>
      <c r="AO134" s="55">
        <f>IF(AND(AO$1&lt;&gt;$F134,AN134&gt;0)=TRUE,1,"")</f>
      </c>
      <c r="AP134" s="56">
        <f>IF(AN134="",0,(AP$4*(101+(1000*LOG(AN$4,10))-(1000*LOG(AN134,10)))))</f>
        <v>0</v>
      </c>
      <c r="AQ134" s="35"/>
      <c r="AR134" s="18">
        <f>IF(AND(AR$1&lt;&gt;$F134,AQ134&gt;0)=TRUE,1,"")</f>
      </c>
      <c r="AS134" s="32">
        <f>IF(AQ134="",0,(AS$4*(101+(1000*LOG(AQ$4,10))-(1000*LOG(AQ134,10)))))</f>
        <v>0</v>
      </c>
      <c r="AU134" s="55">
        <f>IF(AND(AU$1&lt;&gt;$F134,AT134&gt;0)=TRUE,1,"")</f>
      </c>
      <c r="AV134" s="56">
        <f>IF(AT134="",0,(AV$4*(101+(1000*LOG(AT$4,10))-(1000*LOG(AT134,10)))))</f>
        <v>0</v>
      </c>
      <c r="AW134" s="35">
        <v>42</v>
      </c>
      <c r="AX134" s="18">
        <f>IF(AND(AX$1&lt;&gt;$F134,AW134&gt;0)=TRUE,1,"")</f>
      </c>
      <c r="AY134" s="32">
        <f>IF(AW134="",0,(AY$4*(101+(1000*LOG(AW$4,10))-(1000*LOG(AW134,10)))))</f>
        <v>149.84856753781696</v>
      </c>
      <c r="BA134" s="55">
        <f>IF(AND(BA$1&lt;&gt;$F134,AZ134&gt;0)=TRUE,1,"")</f>
      </c>
      <c r="BB134" s="56">
        <f>IF(AZ134="",0,(BB$4*(101+(1000*LOG(AZ$4,10))-(1000*LOG(AZ134,10)))))</f>
        <v>0</v>
      </c>
      <c r="BC134" s="33">
        <f>L134+O134+R134+U134+X134+AA134+AD134+AG134+AJ134+AM134+AP134+AS134+AV134+AY134+BB134</f>
        <v>149.84856753781696</v>
      </c>
      <c r="BD134" s="36">
        <f>BW134</f>
        <v>149.84856753781696</v>
      </c>
      <c r="BE134" s="18">
        <f>IF(MAX(BA134,AX134,AU134,AR134,AO134,AL134,AI134,AF134,AC134,Z134,W134,T134,T134,Q134,N134,K134)&gt;0,"*","")</f>
      </c>
      <c r="BF134" s="34">
        <f>IF(BE134="*",BD134*0.05,0)</f>
        <v>0</v>
      </c>
      <c r="BG134" s="37">
        <f>BD134+BF134</f>
        <v>149.84856753781696</v>
      </c>
      <c r="BH134" s="30">
        <f>L134</f>
        <v>0</v>
      </c>
      <c r="BI134" s="30">
        <f>O134</f>
        <v>0</v>
      </c>
      <c r="BJ134" s="30">
        <f>R134</f>
        <v>0</v>
      </c>
      <c r="BK134" s="30">
        <f>U134</f>
        <v>0</v>
      </c>
      <c r="BL134" s="30">
        <f>X134</f>
        <v>0</v>
      </c>
      <c r="BM134" s="30">
        <f>AA134</f>
        <v>0</v>
      </c>
      <c r="BN134" s="30">
        <f>AD134</f>
        <v>0</v>
      </c>
      <c r="BO134" s="30">
        <f>AG134</f>
        <v>0</v>
      </c>
      <c r="BP134" s="30">
        <f>AJ134</f>
        <v>0</v>
      </c>
      <c r="BQ134" s="30">
        <f>AM134</f>
        <v>0</v>
      </c>
      <c r="BR134" s="30">
        <f>AP134</f>
        <v>0</v>
      </c>
      <c r="BS134" s="30">
        <f>AS134</f>
        <v>0</v>
      </c>
      <c r="BT134" s="30">
        <f>AV134</f>
        <v>0</v>
      </c>
      <c r="BU134" s="30">
        <f>AY134</f>
        <v>149.84856753781696</v>
      </c>
      <c r="BV134" s="30">
        <f>BB134</f>
        <v>0</v>
      </c>
      <c r="BW134" s="38">
        <f>(LARGE(BH134:BV134,1))+(LARGE(BH134:BV134,2))+(LARGE(BH134:BV134,3))+(LARGE(BH134:BV134,4))+(LARGE(BH134:BV134,5))</f>
        <v>149.84856753781696</v>
      </c>
    </row>
    <row r="135" spans="1:75" ht="12.75">
      <c r="A135" s="28">
        <v>115</v>
      </c>
      <c r="B135" s="29" t="s">
        <v>44</v>
      </c>
      <c r="C135" s="16" t="s">
        <v>214</v>
      </c>
      <c r="D135" s="120">
        <v>1</v>
      </c>
      <c r="E135" s="177" t="s">
        <v>58</v>
      </c>
      <c r="F135" s="31">
        <v>2</v>
      </c>
      <c r="G135" s="50" t="s">
        <v>291</v>
      </c>
      <c r="H135" s="17" t="s">
        <v>565</v>
      </c>
      <c r="I135" s="341">
        <f>BG135</f>
        <v>142.39268515822505</v>
      </c>
      <c r="J135" s="251">
        <v>20</v>
      </c>
      <c r="K135" s="55">
        <f>IF(AND(K$1&lt;&gt;$F135,J135&gt;0)=TRUE,1,"")</f>
      </c>
      <c r="L135" s="56">
        <f>IF(J135="",0,(L$4*(101+(1000*LOG(J$4,10))-(1000*LOG(J135,10)))))</f>
        <v>142.39268515822505</v>
      </c>
      <c r="M135" s="175"/>
      <c r="N135" s="18">
        <f>IF(AND(N$1&lt;&gt;$F135,M135&gt;0)=TRUE,1,"")</f>
      </c>
      <c r="O135" s="32">
        <f>IF(M135="",0,(O$4*(101+(1000*LOG(M$4,10))-(1000*LOG(M135,10)))))</f>
        <v>0</v>
      </c>
      <c r="Q135" s="55">
        <f>IF(AND(Q$1&lt;&gt;$F135,P135&gt;0)=TRUE,1,"")</f>
      </c>
      <c r="R135" s="56">
        <f>IF(P135="",0,(R$4*(101+(1000*LOG(P$4,10))-(1000*LOG(P135,10)))))</f>
        <v>0</v>
      </c>
      <c r="S135" s="175"/>
      <c r="T135" s="18">
        <f>IF(AND(T$1&lt;&gt;$F135,S135&gt;0)=TRUE,1,"")</f>
      </c>
      <c r="U135" s="32">
        <f>IF(S135="",0,(U$4*(101+(1000*LOG(S$4,10))-(1000*LOG(S135,10)))))</f>
        <v>0</v>
      </c>
      <c r="W135" s="55">
        <f>IF(AND(W$1&lt;&gt;$F135,V135&gt;0)=TRUE,1,"")</f>
      </c>
      <c r="X135" s="56">
        <f>IF(V135="",0,(X$4*(101+(1000*LOG(V$4,10))-(1000*LOG(V135,10)))))</f>
        <v>0</v>
      </c>
      <c r="Z135" s="18">
        <f>IF(AND(Z$1&lt;&gt;$F135,Y135&gt;0)=TRUE,1,"")</f>
      </c>
      <c r="AA135" s="32">
        <f>IF(Y135="",0,(AA$4*(101+(1000*LOG(Y$4,10))-(1000*LOG(Y135,10)))))</f>
        <v>0</v>
      </c>
      <c r="AB135" s="126"/>
      <c r="AC135" s="55">
        <f>IF(AND(AC$1&lt;&gt;$F135,AB135&gt;0)=TRUE,1,"")</f>
      </c>
      <c r="AD135" s="56">
        <f>IF(AB135="",0,(AD$4*(101+(1000*LOG(AB$4,10))-(1000*LOG(AB135,10)))))</f>
        <v>0</v>
      </c>
      <c r="AF135" s="18">
        <f>IF(AND(AF$1&lt;&gt;$F135,AE135&gt;0)=TRUE,1,"")</f>
      </c>
      <c r="AG135" s="34">
        <f>IF(AE135="",0,(AG$4*(101+(1000*LOG(AE$4,10))-(1000*LOG(AE135,10)))))</f>
        <v>0</v>
      </c>
      <c r="AI135" s="55">
        <f>IF(AND(AI$1&lt;&gt;$F135,AH135&gt;0)=TRUE,1,"")</f>
      </c>
      <c r="AJ135" s="56">
        <f>IF(AH135="",0,(AJ$4*(101+(1000*LOG(AH$4,10))-(1000*LOG(AH135,10)))))</f>
        <v>0</v>
      </c>
      <c r="AL135" s="18">
        <f>IF(AND(AL$1&lt;&gt;$F135,AK135&gt;0)=TRUE,1,"")</f>
      </c>
      <c r="AM135" s="34">
        <f>IF(AK135="",0,(AM$4*(101+(1000*LOG(AK$4,10))-(1000*LOG(AK135,10)))))</f>
        <v>0</v>
      </c>
      <c r="AO135" s="55">
        <f>IF(AND(AO$1&lt;&gt;$F135,AN135&gt;0)=TRUE,1,"")</f>
      </c>
      <c r="AP135" s="56">
        <f>IF(AN135="",0,(AP$4*(101+(1000*LOG(AN$4,10))-(1000*LOG(AN135,10)))))</f>
        <v>0</v>
      </c>
      <c r="AQ135" s="35"/>
      <c r="AR135" s="18">
        <f>IF(AND(AR$1&lt;&gt;$F135,AQ135&gt;0)=TRUE,1,"")</f>
      </c>
      <c r="AS135" s="32">
        <f>IF(AQ135="",0,(AS$4*(101+(1000*LOG(AQ$4,10))-(1000*LOG(AQ135,10)))))</f>
        <v>0</v>
      </c>
      <c r="AU135" s="55">
        <f>IF(AND(AU$1&lt;&gt;$F135,AT135&gt;0)=TRUE,1,"")</f>
      </c>
      <c r="AV135" s="56">
        <f>IF(AT135="",0,(AV$4*(101+(1000*LOG(AT$4,10))-(1000*LOG(AT135,10)))))</f>
        <v>0</v>
      </c>
      <c r="AW135" s="35"/>
      <c r="AX135" s="18">
        <f>IF(AND(AX$1&lt;&gt;$F135,AW135&gt;0)=TRUE,1,"")</f>
      </c>
      <c r="AY135" s="32">
        <f>IF(AW135="",0,(AY$4*(101+(1000*LOG(AW$4,10))-(1000*LOG(AW135,10)))))</f>
        <v>0</v>
      </c>
      <c r="BA135" s="55">
        <f>IF(AND(BA$1&lt;&gt;$F135,AZ135&gt;0)=TRUE,1,"")</f>
      </c>
      <c r="BB135" s="56">
        <f>IF(AZ135="",0,(BB$4*(101+(1000*LOG(AZ$4,10))-(1000*LOG(AZ135,10)))))</f>
        <v>0</v>
      </c>
      <c r="BC135" s="33">
        <f>L135+O135+R135+U135+X135+AA135+AD135+AG135+AJ135+AM135+AP135+AS135+AV135+AY135+BB135</f>
        <v>142.39268515822505</v>
      </c>
      <c r="BD135" s="36">
        <f>BW135</f>
        <v>142.39268515822505</v>
      </c>
      <c r="BE135" s="18">
        <f>IF(MAX(BA135,AX135,AU135,AR135,AO135,AL135,AI135,AF135,AC135,Z135,W135,T135,T135,Q135,N135,K135)&gt;0,"*","")</f>
      </c>
      <c r="BF135" s="34">
        <f>IF(BE135="*",BD135*0.05,0)</f>
        <v>0</v>
      </c>
      <c r="BG135" s="37">
        <f>BD135+BF135</f>
        <v>142.39268515822505</v>
      </c>
      <c r="BH135" s="30">
        <f>L135</f>
        <v>142.39268515822505</v>
      </c>
      <c r="BI135" s="30">
        <f>O135</f>
        <v>0</v>
      </c>
      <c r="BJ135" s="30">
        <f>R135</f>
        <v>0</v>
      </c>
      <c r="BK135" s="30">
        <f>U135</f>
        <v>0</v>
      </c>
      <c r="BL135" s="30">
        <f>X135</f>
        <v>0</v>
      </c>
      <c r="BM135" s="30">
        <f>AA135</f>
        <v>0</v>
      </c>
      <c r="BN135" s="30">
        <f>AD135</f>
        <v>0</v>
      </c>
      <c r="BO135" s="30">
        <f>AG135</f>
        <v>0</v>
      </c>
      <c r="BP135" s="30">
        <f>AJ135</f>
        <v>0</v>
      </c>
      <c r="BQ135" s="30">
        <f>AM135</f>
        <v>0</v>
      </c>
      <c r="BR135" s="30">
        <f>AP135</f>
        <v>0</v>
      </c>
      <c r="BS135" s="30">
        <f>AS135</f>
        <v>0</v>
      </c>
      <c r="BT135" s="30">
        <f>AV135</f>
        <v>0</v>
      </c>
      <c r="BU135" s="30">
        <f>AY135</f>
        <v>0</v>
      </c>
      <c r="BV135" s="30">
        <f>BB135</f>
        <v>0</v>
      </c>
      <c r="BW135" s="38">
        <f>(LARGE(BH135:BV135,1))+(LARGE(BH135:BV135,2))+(LARGE(BH135:BV135,3))+(LARGE(BH135:BV135,4))+(LARGE(BH135:BV135,5))</f>
        <v>142.39268515822505</v>
      </c>
    </row>
    <row r="136" spans="1:75" ht="12.75" customHeight="1">
      <c r="A136" s="28">
        <v>116</v>
      </c>
      <c r="B136" s="193" t="s">
        <v>382</v>
      </c>
      <c r="C136" s="187" t="s">
        <v>384</v>
      </c>
      <c r="D136" s="188">
        <v>1</v>
      </c>
      <c r="E136" s="189" t="s">
        <v>158</v>
      </c>
      <c r="F136" s="190">
        <v>2</v>
      </c>
      <c r="G136" s="260" t="s">
        <v>290</v>
      </c>
      <c r="H136" s="192" t="s">
        <v>565</v>
      </c>
      <c r="I136" s="342">
        <f>BG136</f>
        <v>142.39268515822482</v>
      </c>
      <c r="J136" s="251"/>
      <c r="L136" s="56">
        <f>IF(J136="",0,(L$4*(101+(1000*LOG(J$4,10))-(1000*LOG(J136,10)))))</f>
        <v>0</v>
      </c>
      <c r="M136" s="175"/>
      <c r="N136" s="18">
        <f>IF(AND(N$1&lt;&gt;$F136,M136&gt;0)=TRUE,1,"")</f>
      </c>
      <c r="O136" s="32">
        <f>IF(M136="",0,(O$4*(101+(1000*LOG(M$4,10))-(1000*LOG(M136,10)))))</f>
        <v>0</v>
      </c>
      <c r="Q136" s="55">
        <f>IF(AND(Q$1&lt;&gt;$F136,P136&gt;0)=TRUE,1,"")</f>
      </c>
      <c r="R136" s="56">
        <f>IF(P136="",0,(R$4*(101+(1000*LOG(P$4,10))-(1000*LOG(P136,10)))))</f>
        <v>0</v>
      </c>
      <c r="S136" s="175"/>
      <c r="T136" s="18">
        <f>IF(AND(T$1&lt;&gt;$F136,S136&gt;0)=TRUE,1,"")</f>
      </c>
      <c r="U136" s="32">
        <f>IF(S136="",0,(U$4*(101+(1000*LOG(S$4,10))-(1000*LOG(S136,10)))))</f>
        <v>0</v>
      </c>
      <c r="X136" s="56">
        <f>IF(V136="",0,(X$4*(101+(1000*LOG(V$4,10))-(1000*LOG(V136,10)))))</f>
        <v>0</v>
      </c>
      <c r="Z136" s="18">
        <f>IF(AND(Z$1&lt;&gt;$F136,Y136&gt;0)=TRUE,1,"")</f>
      </c>
      <c r="AA136" s="32">
        <f>IF(Y136="",0,(AA$4*(101+(1000*LOG(Y$4,10))-(1000*LOG(Y136,10)))))</f>
        <v>0</v>
      </c>
      <c r="AB136" s="126"/>
      <c r="AC136" s="55">
        <f>IF(AND(AC$1&lt;&gt;$F136,AB136&gt;0)=TRUE,1,"")</f>
      </c>
      <c r="AD136" s="56">
        <f>IF(AB136="",0,(AD$4*(101+(1000*LOG(AB$4,10))-(1000*LOG(AB136,10)))))</f>
        <v>0</v>
      </c>
      <c r="AE136" s="35">
        <v>30</v>
      </c>
      <c r="AG136" s="34">
        <f>IF(AE136="",0,(AG$4*(101+(1000*LOG(AE$4,10))-(1000*LOG(AE136,10)))))</f>
        <v>142.39268515822482</v>
      </c>
      <c r="AI136" s="55">
        <f>IF(AND(AI$1&lt;&gt;$F136,AH136&gt;0)=TRUE,1,"")</f>
      </c>
      <c r="AJ136" s="56">
        <f>IF(AH136="",0,(AJ$4*(101+(1000*LOG(AH$4,10))-(1000*LOG(AH136,10)))))</f>
        <v>0</v>
      </c>
      <c r="AL136" s="18">
        <f>IF(AND(AL$1&lt;&gt;$F136,AK136&gt;0)=TRUE,1,"")</f>
      </c>
      <c r="AM136" s="34">
        <f>IF(AK136="",0,(AM$4*(101+(1000*LOG(AK$4,10))-(1000*LOG(AK136,10)))))</f>
        <v>0</v>
      </c>
      <c r="AO136" s="55">
        <f>IF(AND(AO$1&lt;&gt;$F136,AN136&gt;0)=TRUE,1,"")</f>
      </c>
      <c r="AP136" s="56">
        <f>IF(AN136="",0,(AP$4*(101+(1000*LOG(AN$4,10))-(1000*LOG(AN136,10)))))</f>
        <v>0</v>
      </c>
      <c r="AQ136" s="35"/>
      <c r="AR136" s="18">
        <f>IF(AND(AR$1&lt;&gt;$F136,AQ136&gt;0)=TRUE,1,"")</f>
      </c>
      <c r="AS136" s="32">
        <f>IF(AQ136="",0,(AS$4*(101+(1000*LOG(AQ$4,10))-(1000*LOG(AQ136,10)))))</f>
        <v>0</v>
      </c>
      <c r="AU136" s="55">
        <f>IF(AND(AU$1&lt;&gt;$F136,AT136&gt;0)=TRUE,1,"")</f>
      </c>
      <c r="AV136" s="56">
        <f>IF(AT136="",0,(AV$4*(101+(1000*LOG(AT$4,10))-(1000*LOG(AT136,10)))))</f>
        <v>0</v>
      </c>
      <c r="AW136" s="35"/>
      <c r="AX136" s="18">
        <f>IF(AND(AX$1&lt;&gt;$F136,AW136&gt;0)=TRUE,1,"")</f>
      </c>
      <c r="AY136" s="32">
        <f>IF(AW136="",0,(AY$4*(101+(1000*LOG(AW$4,10))-(1000*LOG(AW136,10)))))</f>
        <v>0</v>
      </c>
      <c r="BA136" s="55">
        <f>IF(AND(BA$1&lt;&gt;$F136,AZ136&gt;0)=TRUE,1,"")</f>
      </c>
      <c r="BB136" s="56">
        <f>IF(AZ136="",0,(BB$4*(101+(1000*LOG(AZ$4,10))-(1000*LOG(AZ136,10)))))</f>
        <v>0</v>
      </c>
      <c r="BC136" s="33">
        <f>L136+O136+R136+U136+X136+AA136+AD136+AG136+AJ136+AM136+AP136+AS136+AV136+AY136+BB136</f>
        <v>142.39268515822482</v>
      </c>
      <c r="BD136" s="36">
        <f>BW136</f>
        <v>142.39268515822482</v>
      </c>
      <c r="BE136" s="18">
        <f>IF(MAX(BA136,AX136,AU136,AR136,AO136,AL136,AI136,AF136,AC136,Z136,W136,T136,T136,Q136,N136,K136)&gt;0,"*","")</f>
      </c>
      <c r="BF136" s="34">
        <f>IF(BE136="*",BD136*0.05,0)</f>
        <v>0</v>
      </c>
      <c r="BG136" s="37">
        <f>BD136+BF136</f>
        <v>142.39268515822482</v>
      </c>
      <c r="BH136" s="30">
        <f>L136</f>
        <v>0</v>
      </c>
      <c r="BI136" s="30">
        <f>O136</f>
        <v>0</v>
      </c>
      <c r="BJ136" s="30">
        <f>R136</f>
        <v>0</v>
      </c>
      <c r="BK136" s="30">
        <f>U136</f>
        <v>0</v>
      </c>
      <c r="BL136" s="30">
        <f>X136</f>
        <v>0</v>
      </c>
      <c r="BM136" s="30">
        <f>AA136</f>
        <v>0</v>
      </c>
      <c r="BN136" s="30">
        <f>AD136</f>
        <v>0</v>
      </c>
      <c r="BO136" s="30">
        <f>AG136</f>
        <v>142.39268515822482</v>
      </c>
      <c r="BP136" s="30">
        <f>AJ136</f>
        <v>0</v>
      </c>
      <c r="BQ136" s="30">
        <f>AM136</f>
        <v>0</v>
      </c>
      <c r="BR136" s="30">
        <f>AP136</f>
        <v>0</v>
      </c>
      <c r="BS136" s="30">
        <f>AS136</f>
        <v>0</v>
      </c>
      <c r="BT136" s="30">
        <f>AV136</f>
        <v>0</v>
      </c>
      <c r="BU136" s="30">
        <f>AY136</f>
        <v>0</v>
      </c>
      <c r="BV136" s="30">
        <f>BB136</f>
        <v>0</v>
      </c>
      <c r="BW136" s="38">
        <f>(LARGE(BH136:BV136,1))+(LARGE(BH136:BV136,2))+(LARGE(BH136:BV136,3))+(LARGE(BH136:BV136,4))+(LARGE(BH136:BV136,5))</f>
        <v>142.39268515822482</v>
      </c>
    </row>
    <row r="137" spans="1:75" ht="12.75">
      <c r="A137" s="28">
        <v>117</v>
      </c>
      <c r="B137" s="29" t="s">
        <v>192</v>
      </c>
      <c r="C137" s="16" t="s">
        <v>191</v>
      </c>
      <c r="D137" s="120">
        <v>1</v>
      </c>
      <c r="E137" s="177" t="s">
        <v>46</v>
      </c>
      <c r="F137" s="31">
        <v>1</v>
      </c>
      <c r="G137" s="50" t="s">
        <v>290</v>
      </c>
      <c r="H137" s="17" t="s">
        <v>565</v>
      </c>
      <c r="I137" s="341">
        <f>BG137</f>
        <v>137.51138454631564</v>
      </c>
      <c r="J137" s="251"/>
      <c r="L137" s="56">
        <f>IF(J137="",0,(L$4*(101+(1000*LOG(J$4,10))-(1000*LOG(J137,10)))))</f>
        <v>0</v>
      </c>
      <c r="M137" s="175"/>
      <c r="N137" s="18">
        <f>IF(AND(N$1&lt;&gt;$F137,M137&gt;0)=TRUE,1,"")</f>
      </c>
      <c r="O137" s="32">
        <f>IF(M137="",0,(O$4*(101+(1000*LOG(M$4,10))-(1000*LOG(M137,10)))))</f>
        <v>0</v>
      </c>
      <c r="Q137" s="55">
        <f>IF(AND(Q$1&lt;&gt;$F137,P137&gt;0)=TRUE,1,"")</f>
      </c>
      <c r="R137" s="56">
        <f>IF(P137="",0,(R$4*(101+(1000*LOG(P$4,10))-(1000*LOG(P137,10)))))</f>
        <v>0</v>
      </c>
      <c r="S137" s="175">
        <v>28</v>
      </c>
      <c r="T137" s="18">
        <f>IF(AND(T$1&lt;&gt;$F137,S137&gt;0)=TRUE,1,"")</f>
        <v>1</v>
      </c>
      <c r="U137" s="32">
        <f>IF(S137="",0,(U$4*(101+(1000*LOG(S$4,10))-(1000*LOG(S137,10)))))</f>
        <v>130.96322337744346</v>
      </c>
      <c r="W137" s="55">
        <f>IF(AND(W$1&lt;&gt;$F137,V137&gt;0)=TRUE,1,"")</f>
      </c>
      <c r="X137" s="56">
        <f>IF(V137="",0,(X$4*(101+(1000*LOG(V$4,10))-(1000*LOG(V137,10)))))</f>
        <v>0</v>
      </c>
      <c r="Z137" s="18">
        <f>IF(AND(Z$1&lt;&gt;$F137,Y137&gt;0)=TRUE,1,"")</f>
      </c>
      <c r="AA137" s="32">
        <f>IF(Y137="",0,(AA$4*(101+(1000*LOG(Y$4,10))-(1000*LOG(Y137,10)))))</f>
        <v>0</v>
      </c>
      <c r="AB137" s="126"/>
      <c r="AC137" s="55">
        <f>IF(AND(AC$1&lt;&gt;$F137,AB137&gt;0)=TRUE,1,"")</f>
      </c>
      <c r="AD137" s="56">
        <f>IF(AB137="",0,(AD$4*(101+(1000*LOG(AB$4,10))-(1000*LOG(AB137,10)))))</f>
        <v>0</v>
      </c>
      <c r="AF137" s="18">
        <f>IF(AND(AF$1&lt;&gt;$F137,AE137&gt;0)=TRUE,1,"")</f>
      </c>
      <c r="AG137" s="34">
        <f>IF(AE137="",0,(AG$4*(101+(1000*LOG(AE$4,10))-(1000*LOG(AE137,10)))))</f>
        <v>0</v>
      </c>
      <c r="AI137" s="55">
        <f>IF(AND(AI$1&lt;&gt;$F137,AH137&gt;0)=TRUE,1,"")</f>
      </c>
      <c r="AJ137" s="56">
        <f>IF(AH137="",0,(AJ$4*(101+(1000*LOG(AH$4,10))-(1000*LOG(AH137,10)))))</f>
        <v>0</v>
      </c>
      <c r="AL137" s="18">
        <f>IF(AND(AL$1&lt;&gt;$F137,AK137&gt;0)=TRUE,1,"")</f>
      </c>
      <c r="AM137" s="34">
        <f>IF(AK137="",0,(AM$4*(101+(1000*LOG(AK$4,10))-(1000*LOG(AK137,10)))))</f>
        <v>0</v>
      </c>
      <c r="AO137" s="55">
        <f>IF(AND(AO$1&lt;&gt;$F137,AN137&gt;0)=TRUE,1,"")</f>
      </c>
      <c r="AP137" s="56">
        <f>IF(AN137="",0,(AP$4*(101+(1000*LOG(AN$4,10))-(1000*LOG(AN137,10)))))</f>
        <v>0</v>
      </c>
      <c r="AQ137" s="35"/>
      <c r="AR137" s="18">
        <f>IF(AND(AR$1&lt;&gt;$F137,AQ137&gt;0)=TRUE,1,"")</f>
      </c>
      <c r="AS137" s="32">
        <f>IF(AQ137="",0,(AS$4*(101+(1000*LOG(AQ$4,10))-(1000*LOG(AQ137,10)))))</f>
        <v>0</v>
      </c>
      <c r="AU137" s="55">
        <f>IF(AND(AU$1&lt;&gt;$F137,AT137&gt;0)=TRUE,1,"")</f>
      </c>
      <c r="AV137" s="56">
        <f>IF(AT137="",0,(AV$4*(101+(1000*LOG(AT$4,10))-(1000*LOG(AT137,10)))))</f>
        <v>0</v>
      </c>
      <c r="AW137" s="35"/>
      <c r="AX137" s="18">
        <f>IF(AND(AX$1&lt;&gt;$F137,AW137&gt;0)=TRUE,1,"")</f>
      </c>
      <c r="AY137" s="32">
        <f>IF(AW137="",0,(AY$4*(101+(1000*LOG(AW$4,10))-(1000*LOG(AW137,10)))))</f>
        <v>0</v>
      </c>
      <c r="BA137" s="55">
        <f>IF(AND(BA$1&lt;&gt;$F137,AZ137&gt;0)=TRUE,1,"")</f>
      </c>
      <c r="BB137" s="56">
        <f>IF(AZ137="",0,(BB$4*(101+(1000*LOG(AZ$4,10))-(1000*LOG(AZ137,10)))))</f>
        <v>0</v>
      </c>
      <c r="BC137" s="33">
        <f>L137+O137+R137+U137+X137+AA137+AD137+AG137+AJ137+AM137+AP137+AS137+AV137+AY137+BB137</f>
        <v>130.96322337744346</v>
      </c>
      <c r="BD137" s="36">
        <f>BW137</f>
        <v>130.96322337744346</v>
      </c>
      <c r="BE137" s="18" t="str">
        <f>IF(MAX(BA137,AX137,AU137,AR137,AO137,AL137,AI137,AF137,AC137,Z137,W137,T137,T137,Q137,N137,K137)&gt;0,"*","")</f>
        <v>*</v>
      </c>
      <c r="BF137" s="34">
        <f>IF(BE137="*",BD137*0.05,0)</f>
        <v>6.5481611688721735</v>
      </c>
      <c r="BG137" s="37">
        <f>BD137+BF137</f>
        <v>137.51138454631564</v>
      </c>
      <c r="BH137" s="30">
        <f>L137</f>
        <v>0</v>
      </c>
      <c r="BI137" s="30">
        <f>O137</f>
        <v>0</v>
      </c>
      <c r="BJ137" s="30">
        <f>R137</f>
        <v>0</v>
      </c>
      <c r="BK137" s="30">
        <f>U137</f>
        <v>130.96322337744346</v>
      </c>
      <c r="BL137" s="30">
        <f>X137</f>
        <v>0</v>
      </c>
      <c r="BM137" s="30">
        <f>AA137</f>
        <v>0</v>
      </c>
      <c r="BN137" s="30">
        <f>AD137</f>
        <v>0</v>
      </c>
      <c r="BO137" s="30">
        <f>AG137</f>
        <v>0</v>
      </c>
      <c r="BP137" s="30">
        <f>AJ137</f>
        <v>0</v>
      </c>
      <c r="BQ137" s="30">
        <f>AM137</f>
        <v>0</v>
      </c>
      <c r="BR137" s="30">
        <f>AP137</f>
        <v>0</v>
      </c>
      <c r="BS137" s="30">
        <f>AS137</f>
        <v>0</v>
      </c>
      <c r="BT137" s="30">
        <f>AV137</f>
        <v>0</v>
      </c>
      <c r="BU137" s="30">
        <f>AY137</f>
        <v>0</v>
      </c>
      <c r="BV137" s="30">
        <f>BB137</f>
        <v>0</v>
      </c>
      <c r="BW137" s="38">
        <f>(LARGE(BH137:BV137,1))+(LARGE(BH137:BV137,2))+(LARGE(BH137:BV137,3))+(LARGE(BH137:BV137,4))+(LARGE(BH137:BV137,5))</f>
        <v>130.96322337744346</v>
      </c>
    </row>
    <row r="138" spans="1:75" ht="12.75">
      <c r="A138" s="28">
        <v>117</v>
      </c>
      <c r="B138" s="186" t="s">
        <v>346</v>
      </c>
      <c r="C138" s="187" t="s">
        <v>347</v>
      </c>
      <c r="D138" s="188">
        <v>1</v>
      </c>
      <c r="E138" s="189" t="s">
        <v>288</v>
      </c>
      <c r="F138" s="190">
        <v>3</v>
      </c>
      <c r="G138" s="191" t="s">
        <v>290</v>
      </c>
      <c r="H138" s="192" t="s">
        <v>565</v>
      </c>
      <c r="I138" s="342">
        <f>BG138</f>
        <v>134.5598583457952</v>
      </c>
      <c r="J138" s="251"/>
      <c r="L138" s="56">
        <f>IF(J138="",0,(L$4*(101+(1000*LOG(J$4,10))-(1000*LOG(J138,10)))))</f>
        <v>0</v>
      </c>
      <c r="M138" s="175"/>
      <c r="N138" s="18">
        <f>IF(AND(N$1&lt;&gt;$F138,M138&gt;0)=TRUE,1,"")</f>
      </c>
      <c r="O138" s="32">
        <f>IF(M138="",0,(O$4*(101+(1000*LOG(M$4,10))-(1000*LOG(M138,10)))))</f>
        <v>0</v>
      </c>
      <c r="Q138" s="55">
        <f>IF(AND(Q$1&lt;&gt;$F138,P138&gt;0)=TRUE,1,"")</f>
      </c>
      <c r="R138" s="56">
        <f>IF(P138="",0,(R$4*(101+(1000*LOG(P$4,10))-(1000*LOG(P138,10)))))</f>
        <v>0</v>
      </c>
      <c r="S138" s="175"/>
      <c r="T138" s="18">
        <f>IF(AND(T$1&lt;&gt;$F138,S138&gt;0)=TRUE,1,"")</f>
      </c>
      <c r="U138" s="32">
        <f>IF(S138="",0,(U$4*(101+(1000*LOG(S$4,10))-(1000*LOG(S138,10)))))</f>
        <v>0</v>
      </c>
      <c r="V138" s="168">
        <v>31</v>
      </c>
      <c r="W138" s="55">
        <f>IF(AND(W$1&lt;&gt;$F138,V138&gt;0)=TRUE,1,"")</f>
        <v>1</v>
      </c>
      <c r="X138" s="56">
        <f>IF(V138="",0,(X$4*(101+(1000*LOG(V$4,10))-(1000*LOG(V138,10)))))</f>
        <v>128.15224604361447</v>
      </c>
      <c r="Z138" s="18">
        <f>IF(AND(Z$1&lt;&gt;$F138,Y138&gt;0)=TRUE,1,"")</f>
      </c>
      <c r="AA138" s="32">
        <f>IF(Y138="",0,(AA$4*(101+(1000*LOG(Y$4,10))-(1000*LOG(Y138,10)))))</f>
        <v>0</v>
      </c>
      <c r="AB138" s="126"/>
      <c r="AC138" s="55">
        <f>IF(AND(AC$1&lt;&gt;$F138,AB138&gt;0)=TRUE,1,"")</f>
      </c>
      <c r="AD138" s="56">
        <f>IF(AB138="",0,(AD$4*(101+(1000*LOG(AB$4,10))-(1000*LOG(AB138,10)))))</f>
        <v>0</v>
      </c>
      <c r="AF138" s="18">
        <f>IF(AND(AF$1&lt;&gt;$F138,AE138&gt;0)=TRUE,1,"")</f>
      </c>
      <c r="AG138" s="34">
        <f>IF(AE138="",0,(AG$4*(101+(1000*LOG(AE$4,10))-(1000*LOG(AE138,10)))))</f>
        <v>0</v>
      </c>
      <c r="AI138" s="55">
        <f>IF(AND(AI$1&lt;&gt;$F138,AH138&gt;0)=TRUE,1,"")</f>
      </c>
      <c r="AJ138" s="56">
        <f>IF(AH138="",0,(AJ$4*(101+(1000*LOG(AH$4,10))-(1000*LOG(AH138,10)))))</f>
        <v>0</v>
      </c>
      <c r="AL138" s="18">
        <f>IF(AND(AL$1&lt;&gt;$F138,AK138&gt;0)=TRUE,1,"")</f>
      </c>
      <c r="AM138" s="34">
        <f>IF(AK138="",0,(AM$4*(101+(1000*LOG(AK$4,10))-(1000*LOG(AK138,10)))))</f>
        <v>0</v>
      </c>
      <c r="AO138" s="55">
        <f>IF(AND(AO$1&lt;&gt;$F138,AN138&gt;0)=TRUE,1,"")</f>
      </c>
      <c r="AP138" s="56">
        <f>IF(AN138="",0,(AP$4*(101+(1000*LOG(AN$4,10))-(1000*LOG(AN138,10)))))</f>
        <v>0</v>
      </c>
      <c r="AQ138" s="35"/>
      <c r="AR138" s="18">
        <f>IF(AND(AR$1&lt;&gt;$F138,AQ138&gt;0)=TRUE,1,"")</f>
      </c>
      <c r="AS138" s="32">
        <f>IF(AQ138="",0,(AS$4*(101+(1000*LOG(AQ$4,10))-(1000*LOG(AQ138,10)))))</f>
        <v>0</v>
      </c>
      <c r="AU138" s="55">
        <f>IF(AND(AU$1&lt;&gt;$F138,AT138&gt;0)=TRUE,1,"")</f>
      </c>
      <c r="AV138" s="56">
        <f>IF(AT138="",0,(AV$4*(101+(1000*LOG(AT$4,10))-(1000*LOG(AT138,10)))))</f>
        <v>0</v>
      </c>
      <c r="AW138" s="35"/>
      <c r="AX138" s="18">
        <f>IF(AND(AX$1&lt;&gt;$F138,AW138&gt;0)=TRUE,1,"")</f>
      </c>
      <c r="AY138" s="32">
        <f>IF(AW138="",0,(AY$4*(101+(1000*LOG(AW$4,10))-(1000*LOG(AW138,10)))))</f>
        <v>0</v>
      </c>
      <c r="BA138" s="55">
        <f>IF(AND(BA$1&lt;&gt;$F138,AZ138&gt;0)=TRUE,1,"")</f>
      </c>
      <c r="BB138" s="56">
        <f>IF(AZ138="",0,(BB$4*(101+(1000*LOG(AZ$4,10))-(1000*LOG(AZ138,10)))))</f>
        <v>0</v>
      </c>
      <c r="BC138" s="33">
        <f>L138+O138+R138+U138+X138+AA138+AD138+AG138+AJ138+AM138+AP138+AS138+AV138+AY138+BB138</f>
        <v>128.15224604361447</v>
      </c>
      <c r="BD138" s="36">
        <f>BW138</f>
        <v>128.15224604361447</v>
      </c>
      <c r="BE138" s="18" t="str">
        <f>IF(MAX(BA138,AX138,AU138,AR138,AO138,AL138,AI138,AF138,AC138,Z138,W138,T138,T138,Q138,N138,K138)&gt;0,"*","")</f>
        <v>*</v>
      </c>
      <c r="BF138" s="34">
        <f>IF(BE138="*",BD138*0.05,0)</f>
        <v>6.407612302180723</v>
      </c>
      <c r="BG138" s="37">
        <f>BD138+BF138</f>
        <v>134.5598583457952</v>
      </c>
      <c r="BH138" s="30">
        <f>L138</f>
        <v>0</v>
      </c>
      <c r="BI138" s="30">
        <f>O138</f>
        <v>0</v>
      </c>
      <c r="BJ138" s="30">
        <f>R138</f>
        <v>0</v>
      </c>
      <c r="BK138" s="30">
        <f>U138</f>
        <v>0</v>
      </c>
      <c r="BL138" s="30">
        <f>X138</f>
        <v>128.15224604361447</v>
      </c>
      <c r="BM138" s="30">
        <f>AA138</f>
        <v>0</v>
      </c>
      <c r="BN138" s="30">
        <f>AD138</f>
        <v>0</v>
      </c>
      <c r="BO138" s="30">
        <f>AG138</f>
        <v>0</v>
      </c>
      <c r="BP138" s="30">
        <f>AJ138</f>
        <v>0</v>
      </c>
      <c r="BQ138" s="30">
        <f>AM138</f>
        <v>0</v>
      </c>
      <c r="BR138" s="30">
        <f>AP138</f>
        <v>0</v>
      </c>
      <c r="BS138" s="30">
        <f>AS138</f>
        <v>0</v>
      </c>
      <c r="BT138" s="30">
        <f>AV138</f>
        <v>0</v>
      </c>
      <c r="BU138" s="30">
        <f>AY138</f>
        <v>0</v>
      </c>
      <c r="BV138" s="30">
        <f>BB138</f>
        <v>0</v>
      </c>
      <c r="BW138" s="38">
        <f>(LARGE(BH138:BV138,1))+(LARGE(BH138:BV138,2))+(LARGE(BH138:BV138,3))+(LARGE(BH138:BV138,4))+(LARGE(BH138:BV138,5))</f>
        <v>128.15224604361447</v>
      </c>
    </row>
    <row r="139" spans="1:75" ht="12.75">
      <c r="A139" s="28">
        <v>118</v>
      </c>
      <c r="B139" s="29" t="s">
        <v>236</v>
      </c>
      <c r="C139" s="16" t="s">
        <v>235</v>
      </c>
      <c r="D139" s="120">
        <v>1</v>
      </c>
      <c r="E139" s="177" t="s">
        <v>46</v>
      </c>
      <c r="F139" s="31">
        <v>1</v>
      </c>
      <c r="G139" s="50" t="s">
        <v>290</v>
      </c>
      <c r="H139" s="17" t="s">
        <v>565</v>
      </c>
      <c r="I139" s="341">
        <f>BG139</f>
        <v>134.5598583457952</v>
      </c>
      <c r="J139" s="251"/>
      <c r="L139" s="56">
        <f>IF(J139="",0,(L$4*(101+(1000*LOG(J$4,10))-(1000*LOG(J139,10)))))</f>
        <v>0</v>
      </c>
      <c r="M139" s="175"/>
      <c r="N139" s="18">
        <f>IF(AND(N$1&lt;&gt;$F139,M139&gt;0)=TRUE,1,"")</f>
      </c>
      <c r="O139" s="32">
        <f>IF(M139="",0,(O$4*(101+(1000*LOG(M$4,10))-(1000*LOG(M139,10)))))</f>
        <v>0</v>
      </c>
      <c r="Q139" s="55">
        <f>IF(AND(Q$1&lt;&gt;$F139,P139&gt;0)=TRUE,1,"")</f>
      </c>
      <c r="R139" s="56">
        <f>IF(P139="",0,(R$4*(101+(1000*LOG(P$4,10))-(1000*LOG(P139,10)))))</f>
        <v>0</v>
      </c>
      <c r="S139" s="175"/>
      <c r="T139" s="18">
        <f>IF(AND(T$1&lt;&gt;$F139,S139&gt;0)=TRUE,1,"")</f>
      </c>
      <c r="U139" s="32">
        <f>IF(S139="",0,(U$4*(101+(1000*LOG(S$4,10))-(1000*LOG(S139,10)))))</f>
        <v>0</v>
      </c>
      <c r="W139" s="55">
        <f>IF(AND(W$1&lt;&gt;$F139,V139&gt;0)=TRUE,1,"")</f>
      </c>
      <c r="X139" s="56">
        <f>IF(V139="",0,(X$4*(101+(1000*LOG(V$4,10))-(1000*LOG(V139,10)))))</f>
        <v>0</v>
      </c>
      <c r="Z139" s="18">
        <f>IF(AND(Z$1&lt;&gt;$F139,Y139&gt;0)=TRUE,1,"")</f>
      </c>
      <c r="AA139" s="32">
        <f>IF(Y139="",0,(AA$4*(101+(1000*LOG(Y$4,10))-(1000*LOG(Y139,10)))))</f>
        <v>0</v>
      </c>
      <c r="AB139" s="126"/>
      <c r="AC139" s="55">
        <f>IF(AND(AC$1&lt;&gt;$F139,AB139&gt;0)=TRUE,1,"")</f>
      </c>
      <c r="AD139" s="56">
        <f>IF(AB139="",0,(AD$4*(101+(1000*LOG(AB$4,10))-(1000*LOG(AB139,10)))))</f>
        <v>0</v>
      </c>
      <c r="AE139" s="35">
        <v>31</v>
      </c>
      <c r="AF139" s="18">
        <f>IF(AND(AF$1&lt;&gt;$F139,AE139&gt;0)=TRUE,1,"")</f>
        <v>1</v>
      </c>
      <c r="AG139" s="34">
        <f>IF(AE139="",0,(AG$4*(101+(1000*LOG(AE$4,10))-(1000*LOG(AE139,10)))))</f>
        <v>128.15224604361447</v>
      </c>
      <c r="AI139" s="55">
        <f>IF(AND(AI$1&lt;&gt;$F139,AH139&gt;0)=TRUE,1,"")</f>
      </c>
      <c r="AJ139" s="56">
        <f>IF(AH139="",0,(AJ$4*(101+(1000*LOG(AH$4,10))-(1000*LOG(AH139,10)))))</f>
        <v>0</v>
      </c>
      <c r="AL139" s="18">
        <f>IF(AND(AL$1&lt;&gt;$F139,AK139&gt;0)=TRUE,1,"")</f>
      </c>
      <c r="AM139" s="34">
        <f>IF(AK139="",0,(AM$4*(101+(1000*LOG(AK$4,10))-(1000*LOG(AK139,10)))))</f>
        <v>0</v>
      </c>
      <c r="AO139" s="55">
        <f>IF(AND(AO$1&lt;&gt;$F139,AN139&gt;0)=TRUE,1,"")</f>
      </c>
      <c r="AP139" s="56">
        <f>IF(AN139="",0,(AP$4*(101+(1000*LOG(AN$4,10))-(1000*LOG(AN139,10)))))</f>
        <v>0</v>
      </c>
      <c r="AQ139" s="35"/>
      <c r="AR139" s="18">
        <f>IF(AND(AR$1&lt;&gt;$F139,AQ139&gt;0)=TRUE,1,"")</f>
      </c>
      <c r="AS139" s="32">
        <f>IF(AQ139="",0,(AS$4*(101+(1000*LOG(AQ$4,10))-(1000*LOG(AQ139,10)))))</f>
        <v>0</v>
      </c>
      <c r="AU139" s="55">
        <f>IF(AND(AU$1&lt;&gt;$F139,AT139&gt;0)=TRUE,1,"")</f>
      </c>
      <c r="AV139" s="56">
        <f>IF(AT139="",0,(AV$4*(101+(1000*LOG(AT$4,10))-(1000*LOG(AT139,10)))))</f>
        <v>0</v>
      </c>
      <c r="AW139" s="35"/>
      <c r="AX139" s="18">
        <f>IF(AND(AX$1&lt;&gt;$F139,AW139&gt;0)=TRUE,1,"")</f>
      </c>
      <c r="AY139" s="32">
        <f>IF(AW139="",0,(AY$4*(101+(1000*LOG(AW$4,10))-(1000*LOG(AW139,10)))))</f>
        <v>0</v>
      </c>
      <c r="BA139" s="55">
        <f>IF(AND(BA$1&lt;&gt;$F139,AZ139&gt;0)=TRUE,1,"")</f>
      </c>
      <c r="BB139" s="56">
        <f>IF(AZ139="",0,(BB$4*(101+(1000*LOG(AZ$4,10))-(1000*LOG(AZ139,10)))))</f>
        <v>0</v>
      </c>
      <c r="BC139" s="33">
        <f>L139+O139+R139+U139+X139+AA139+AD139+AG139+AJ139+AM139+AP139+AS139+AV139+AY139+BB139</f>
        <v>128.15224604361447</v>
      </c>
      <c r="BD139" s="36">
        <f>BW139</f>
        <v>128.15224604361447</v>
      </c>
      <c r="BE139" s="18" t="str">
        <f>IF(MAX(BA139,AX139,AU139,AR139,AO139,AL139,AI139,AF139,AC139,Z139,W139,T139,T139,Q139,N139,K139)&gt;0,"*","")</f>
        <v>*</v>
      </c>
      <c r="BF139" s="34">
        <f>IF(BE139="*",BD139*0.05,0)</f>
        <v>6.407612302180723</v>
      </c>
      <c r="BG139" s="37">
        <f>BD139+BF139</f>
        <v>134.5598583457952</v>
      </c>
      <c r="BH139" s="30">
        <f>L139</f>
        <v>0</v>
      </c>
      <c r="BI139" s="30">
        <f>O139</f>
        <v>0</v>
      </c>
      <c r="BJ139" s="30">
        <f>R139</f>
        <v>0</v>
      </c>
      <c r="BK139" s="30">
        <f>U139</f>
        <v>0</v>
      </c>
      <c r="BL139" s="30">
        <f>X139</f>
        <v>0</v>
      </c>
      <c r="BM139" s="30">
        <f>AA139</f>
        <v>0</v>
      </c>
      <c r="BN139" s="30">
        <f>AD139</f>
        <v>0</v>
      </c>
      <c r="BO139" s="30">
        <f>AG139</f>
        <v>128.15224604361447</v>
      </c>
      <c r="BP139" s="30">
        <f>AJ139</f>
        <v>0</v>
      </c>
      <c r="BQ139" s="30">
        <f>AM139</f>
        <v>0</v>
      </c>
      <c r="BR139" s="30">
        <f>AP139</f>
        <v>0</v>
      </c>
      <c r="BS139" s="30">
        <f>AS139</f>
        <v>0</v>
      </c>
      <c r="BT139" s="30">
        <f>AV139</f>
        <v>0</v>
      </c>
      <c r="BU139" s="30">
        <f>AY139</f>
        <v>0</v>
      </c>
      <c r="BV139" s="30">
        <f>BB139</f>
        <v>0</v>
      </c>
      <c r="BW139" s="38">
        <f>(LARGE(BH139:BV139,1))+(LARGE(BH139:BV139,2))+(LARGE(BH139:BV139,3))+(LARGE(BH139:BV139,4))+(LARGE(BH139:BV139,5))</f>
        <v>128.15224604361447</v>
      </c>
    </row>
    <row r="140" spans="1:75" ht="12.75">
      <c r="A140" s="28">
        <v>119</v>
      </c>
      <c r="B140" s="29" t="s">
        <v>1</v>
      </c>
      <c r="C140" s="16" t="s">
        <v>333</v>
      </c>
      <c r="D140" s="120">
        <v>1</v>
      </c>
      <c r="E140" s="177" t="s">
        <v>46</v>
      </c>
      <c r="F140" s="31">
        <v>1</v>
      </c>
      <c r="G140" s="50" t="s">
        <v>290</v>
      </c>
      <c r="H140" s="17" t="s">
        <v>565</v>
      </c>
      <c r="I140" s="341">
        <f>BG140</f>
        <v>132.8818096960076</v>
      </c>
      <c r="J140" s="251"/>
      <c r="L140" s="56">
        <f>IF(J140="",0,(L$4*(101+(1000*LOG(J$4,10))-(1000*LOG(J140,10)))))</f>
        <v>0</v>
      </c>
      <c r="M140" s="175"/>
      <c r="N140" s="18">
        <f>IF(AND(N$1&lt;&gt;$F140,M140&gt;0)=TRUE,1,"")</f>
      </c>
      <c r="O140" s="32">
        <f>IF(M140="",0,(O$4*(101+(1000*LOG(M$4,10))-(1000*LOG(M140,10)))))</f>
        <v>0</v>
      </c>
      <c r="Q140" s="55">
        <f>IF(AND(Q$1&lt;&gt;$F140,P140&gt;0)=TRUE,1,"")</f>
      </c>
      <c r="R140" s="56">
        <f>IF(P140="",0,(R$4*(101+(1000*LOG(P$4,10))-(1000*LOG(P140,10)))))</f>
        <v>0</v>
      </c>
      <c r="S140" s="175"/>
      <c r="T140" s="18">
        <f>IF(AND(T$1&lt;&gt;$F140,S140&gt;0)=TRUE,1,"")</f>
      </c>
      <c r="U140" s="32">
        <f>IF(S140="",0,(U$4*(101+(1000*LOG(S$4,10))-(1000*LOG(S140,10)))))</f>
        <v>0</v>
      </c>
      <c r="W140" s="55">
        <f>IF(AND(W$1&lt;&gt;$F140,V140&gt;0)=TRUE,1,"")</f>
      </c>
      <c r="X140" s="56">
        <f>IF(V140="",0,(X$4*(101+(1000*LOG(V$4,10))-(1000*LOG(V140,10)))))</f>
        <v>0</v>
      </c>
      <c r="Z140" s="18">
        <f>IF(AND(Z$1&lt;&gt;$F140,Y140&gt;0)=TRUE,1,"")</f>
      </c>
      <c r="AA140" s="32">
        <f>IF(Y140="",0,(AA$4*(101+(1000*LOG(Y$4,10))-(1000*LOG(Y140,10)))))</f>
        <v>0</v>
      </c>
      <c r="AB140" s="126"/>
      <c r="AC140" s="55">
        <f>IF(AND(AC$1&lt;&gt;$F140,AB140&gt;0)=TRUE,1,"")</f>
      </c>
      <c r="AD140" s="56">
        <f>IF(AB140="",0,(AD$4*(101+(1000*LOG(AB$4,10))-(1000*LOG(AB140,10)))))</f>
        <v>0</v>
      </c>
      <c r="AF140" s="18">
        <f>IF(AND(AF$1&lt;&gt;$F140,AE140&gt;0)=TRUE,1,"")</f>
      </c>
      <c r="AG140" s="34">
        <f>IF(AE140="",0,(AG$4*(101+(1000*LOG(AE$4,10))-(1000*LOG(AE140,10)))))</f>
        <v>0</v>
      </c>
      <c r="AI140" s="55">
        <f>IF(AND(AI$1&lt;&gt;$F140,AH140&gt;0)=TRUE,1,"")</f>
      </c>
      <c r="AJ140" s="56">
        <f>IF(AH140="",0,(AJ$4*(101+(1000*LOG(AH$4,10))-(1000*LOG(AH140,10)))))</f>
        <v>0</v>
      </c>
      <c r="AL140" s="18">
        <f>IF(AND(AL$1&lt;&gt;$F140,AK140&gt;0)=TRUE,1,"")</f>
      </c>
      <c r="AM140" s="34">
        <f>IF(AK140="",0,(AM$4*(101+(1000*LOG(AK$4,10))-(1000*LOG(AK140,10)))))</f>
        <v>0</v>
      </c>
      <c r="AN140" s="59">
        <v>33</v>
      </c>
      <c r="AO140" s="55">
        <f>IF(AND(AO$1&lt;&gt;$F140,AN140&gt;0)=TRUE,1,"")</f>
        <v>1</v>
      </c>
      <c r="AP140" s="56">
        <f>IF(AN140="",0,(AP$4*(101+(1000*LOG(AN$4,10))-(1000*LOG(AN140,10)))))</f>
        <v>126.55410447238819</v>
      </c>
      <c r="AQ140" s="35"/>
      <c r="AR140" s="18">
        <f>IF(AND(AR$1&lt;&gt;$F140,AQ140&gt;0)=TRUE,1,"")</f>
      </c>
      <c r="AS140" s="32">
        <f>IF(AQ140="",0,(AS$4*(101+(1000*LOG(AQ$4,10))-(1000*LOG(AQ140,10)))))</f>
        <v>0</v>
      </c>
      <c r="AU140" s="55">
        <f>IF(AND(AU$1&lt;&gt;$F140,AT140&gt;0)=TRUE,1,"")</f>
      </c>
      <c r="AV140" s="56">
        <f>IF(AT140="",0,(AV$4*(101+(1000*LOG(AT$4,10))-(1000*LOG(AT140,10)))))</f>
        <v>0</v>
      </c>
      <c r="AW140" s="35"/>
      <c r="AX140" s="18">
        <f>IF(AND(AX$1&lt;&gt;$F140,AW140&gt;0)=TRUE,1,"")</f>
      </c>
      <c r="AY140" s="32">
        <f>IF(AW140="",0,(AY$4*(101+(1000*LOG(AW$4,10))-(1000*LOG(AW140,10)))))</f>
        <v>0</v>
      </c>
      <c r="BA140" s="55">
        <f>IF(AND(BA$1&lt;&gt;$F140,AZ140&gt;0)=TRUE,1,"")</f>
      </c>
      <c r="BB140" s="56">
        <f>IF(AZ140="",0,(BB$4*(101+(1000*LOG(AZ$4,10))-(1000*LOG(AZ140,10)))))</f>
        <v>0</v>
      </c>
      <c r="BC140" s="33">
        <f>L140+O140+R140+U140+X140+AA140+AD140+AG140+AJ140+AM140+AP140+AS140+AV140+AY140+BB140</f>
        <v>126.55410447238819</v>
      </c>
      <c r="BD140" s="36">
        <f>BW140</f>
        <v>126.55410447238819</v>
      </c>
      <c r="BE140" s="18" t="str">
        <f>IF(MAX(BA140,AX140,AU140,AR140,AO140,AL140,AI140,AF140,AC140,Z140,W140,T140,T140,Q140,N140,K140)&gt;0,"*","")</f>
        <v>*</v>
      </c>
      <c r="BF140" s="34">
        <f>IF(BE140="*",BD140*0.05,0)</f>
        <v>6.32770522361941</v>
      </c>
      <c r="BG140" s="37">
        <f>BD140+BF140</f>
        <v>132.8818096960076</v>
      </c>
      <c r="BH140" s="30">
        <f>L140</f>
        <v>0</v>
      </c>
      <c r="BI140" s="30">
        <f>O140</f>
        <v>0</v>
      </c>
      <c r="BJ140" s="30">
        <f>R140</f>
        <v>0</v>
      </c>
      <c r="BK140" s="30">
        <f>U140</f>
        <v>0</v>
      </c>
      <c r="BL140" s="30">
        <f>X140</f>
        <v>0</v>
      </c>
      <c r="BM140" s="30">
        <f>AA140</f>
        <v>0</v>
      </c>
      <c r="BN140" s="30">
        <f>AD140</f>
        <v>0</v>
      </c>
      <c r="BO140" s="30">
        <f>AG140</f>
        <v>0</v>
      </c>
      <c r="BP140" s="30">
        <f>AJ140</f>
        <v>0</v>
      </c>
      <c r="BQ140" s="30">
        <f>AM140</f>
        <v>0</v>
      </c>
      <c r="BR140" s="30">
        <f>AP140</f>
        <v>126.55410447238819</v>
      </c>
      <c r="BS140" s="30">
        <f>AS140</f>
        <v>0</v>
      </c>
      <c r="BT140" s="30">
        <f>AV140</f>
        <v>0</v>
      </c>
      <c r="BU140" s="30">
        <f>AY140</f>
        <v>0</v>
      </c>
      <c r="BV140" s="30">
        <f>BB140</f>
        <v>0</v>
      </c>
      <c r="BW140" s="38">
        <f>(LARGE(BH140:BV140,1))+(LARGE(BH140:BV140,2))+(LARGE(BH140:BV140,3))+(LARGE(BH140:BV140,4))+(LARGE(BH140:BV140,5))</f>
        <v>126.55410447238819</v>
      </c>
    </row>
    <row r="141" spans="1:75" ht="12.75">
      <c r="A141" s="28">
        <v>120</v>
      </c>
      <c r="B141" s="29" t="s">
        <v>560</v>
      </c>
      <c r="C141" s="16" t="s">
        <v>561</v>
      </c>
      <c r="D141" s="120">
        <v>1</v>
      </c>
      <c r="E141" s="177" t="s">
        <v>562</v>
      </c>
      <c r="F141" s="31">
        <v>3</v>
      </c>
      <c r="G141" s="50" t="s">
        <v>290</v>
      </c>
      <c r="H141" s="17" t="s">
        <v>286</v>
      </c>
      <c r="I141" s="341">
        <f>BG141</f>
        <v>124.66520530845317</v>
      </c>
      <c r="J141" s="251"/>
      <c r="L141" s="56">
        <f>IF(J141="",0,(L$4*(101+(1000*LOG(J$4,10))-(1000*LOG(J141,10)))))</f>
        <v>0</v>
      </c>
      <c r="M141" s="175"/>
      <c r="N141" s="18">
        <f>IF(AND(N$1&lt;&gt;$F141,M141&gt;0)=TRUE,1,"")</f>
      </c>
      <c r="O141" s="32">
        <f>IF(M141="",0,(O$4*(101+(1000*LOG(M$4,10))-(1000*LOG(M141,10)))))</f>
        <v>0</v>
      </c>
      <c r="Q141" s="55">
        <f>IF(AND(Q$1&lt;&gt;$F141,P141&gt;0)=TRUE,1,"")</f>
      </c>
      <c r="R141" s="56">
        <f>IF(P141="",0,(R$4*(101+(1000*LOG(P$4,10))-(1000*LOG(P141,10)))))</f>
        <v>0</v>
      </c>
      <c r="S141" s="175"/>
      <c r="T141" s="18">
        <f>IF(AND(T$1&lt;&gt;$F141,S141&gt;0)=TRUE,1,"")</f>
      </c>
      <c r="U141" s="32">
        <f>IF(S141="",0,(U$4*(101+(1000*LOG(S$4,10))-(1000*LOG(S141,10)))))</f>
        <v>0</v>
      </c>
      <c r="W141" s="55">
        <f>IF(AND(W$1&lt;&gt;$F141,V141&gt;0)=TRUE,1,"")</f>
      </c>
      <c r="X141" s="56">
        <f>IF(V141="",0,(X$4*(101+(1000*LOG(V$4,10))-(1000*LOG(V141,10)))))</f>
        <v>0</v>
      </c>
      <c r="Z141" s="18">
        <f>IF(AND(Z$1&lt;&gt;$F141,Y141&gt;0)=TRUE,1,"")</f>
      </c>
      <c r="AA141" s="32">
        <f>IF(Y141="",0,(AA$4*(101+(1000*LOG(Y$4,10))-(1000*LOG(Y141,10)))))</f>
        <v>0</v>
      </c>
      <c r="AB141" s="126"/>
      <c r="AC141" s="55">
        <f>IF(AND(AC$1&lt;&gt;$F141,AB141&gt;0)=TRUE,1,"")</f>
      </c>
      <c r="AD141" s="56">
        <f>IF(AB141="",0,(AD$4*(101+(1000*LOG(AB$4,10))-(1000*LOG(AB141,10)))))</f>
        <v>0</v>
      </c>
      <c r="AF141" s="18">
        <f>IF(AND(AF$1&lt;&gt;$F141,AE141&gt;0)=TRUE,1,"")</f>
      </c>
      <c r="AG141" s="34">
        <f>IF(AE141="",0,(AG$4*(101+(1000*LOG(AE$4,10))-(1000*LOG(AE141,10)))))</f>
        <v>0</v>
      </c>
      <c r="AI141" s="55">
        <f>IF(AND(AI$1&lt;&gt;$F141,AH141&gt;0)=TRUE,1,"")</f>
      </c>
      <c r="AJ141" s="56">
        <f>IF(AH141="",0,(AJ$4*(101+(1000*LOG(AH$4,10))-(1000*LOG(AH141,10)))))</f>
        <v>0</v>
      </c>
      <c r="AL141" s="18">
        <f>IF(AND(AL$1&lt;&gt;$F141,AK141&gt;0)=TRUE,1,"")</f>
      </c>
      <c r="AM141" s="34">
        <f>IF(AK141="",0,(AM$4*(101+(1000*LOG(AK$4,10))-(1000*LOG(AK141,10)))))</f>
        <v>0</v>
      </c>
      <c r="AO141" s="55">
        <f>IF(AND(AO$1&lt;&gt;$F141,AN141&gt;0)=TRUE,1,"")</f>
      </c>
      <c r="AP141" s="56">
        <f>IF(AN141="",0,(AP$4*(101+(1000*LOG(AN$4,10))-(1000*LOG(AN141,10)))))</f>
        <v>0</v>
      </c>
      <c r="AQ141" s="35"/>
      <c r="AR141" s="18">
        <f>IF(AND(AR$1&lt;&gt;$F141,AQ141&gt;0)=TRUE,1,"")</f>
      </c>
      <c r="AS141" s="32">
        <f>IF(AQ141="",0,(AS$4*(101+(1000*LOG(AQ$4,10))-(1000*LOG(AQ141,10)))))</f>
        <v>0</v>
      </c>
      <c r="AU141" s="55">
        <f>IF(AND(AU$1&lt;&gt;$F141,AT141&gt;0)=TRUE,1,"")</f>
      </c>
      <c r="AV141" s="56">
        <f>IF(AT141="",0,(AV$4*(101+(1000*LOG(AT$4,10))-(1000*LOG(AT141,10)))))</f>
        <v>0</v>
      </c>
      <c r="AW141" s="35"/>
      <c r="AX141" s="18">
        <f>IF(AND(AX$1&lt;&gt;$F141,AW141&gt;0)=TRUE,1,"")</f>
      </c>
      <c r="AY141" s="32">
        <f>IF(AW141="",0,(AY$4*(101+(1000*LOG(AW$4,10))-(1000*LOG(AW141,10)))))</f>
        <v>0</v>
      </c>
      <c r="AZ141" s="57">
        <v>24</v>
      </c>
      <c r="BA141" s="55">
        <f>IF(AND(BA$1&lt;&gt;$F141,AZ141&gt;0)=TRUE,1,"")</f>
        <v>1</v>
      </c>
      <c r="BB141" s="56">
        <f>IF(AZ141="",0,(BB$4*(101+(1000*LOG(AZ$4,10))-(1000*LOG(AZ141,10)))))</f>
        <v>118.72876696043159</v>
      </c>
      <c r="BC141" s="33">
        <f>L141+O141+R141+U141+X141+AA141+AD141+AG141+AJ141+AM141+AP141+AS141+AV141+AY141+BB141</f>
        <v>118.72876696043159</v>
      </c>
      <c r="BD141" s="36">
        <f>BW141</f>
        <v>118.72876696043159</v>
      </c>
      <c r="BE141" s="18" t="str">
        <f>IF(MAX(BA141,AX141,AU141,AR141,AO141,AL141,AI141,AF141,AC141,Z141,W141,T141,T141,Q141,N141,K141)&gt;0,"*","")</f>
        <v>*</v>
      </c>
      <c r="BF141" s="34">
        <f>IF(BE141="*",BD141*0.05,0)</f>
        <v>5.936438348021579</v>
      </c>
      <c r="BG141" s="37">
        <f>BD141+BF141</f>
        <v>124.66520530845317</v>
      </c>
      <c r="BH141" s="30">
        <f>L141</f>
        <v>0</v>
      </c>
      <c r="BI141" s="30">
        <f>O141</f>
        <v>0</v>
      </c>
      <c r="BJ141" s="30">
        <f>R141</f>
        <v>0</v>
      </c>
      <c r="BK141" s="30">
        <f>U141</f>
        <v>0</v>
      </c>
      <c r="BL141" s="30">
        <f>X141</f>
        <v>0</v>
      </c>
      <c r="BM141" s="30">
        <f>AA141</f>
        <v>0</v>
      </c>
      <c r="BN141" s="30">
        <f>AD141</f>
        <v>0</v>
      </c>
      <c r="BO141" s="30">
        <f>AG141</f>
        <v>0</v>
      </c>
      <c r="BP141" s="30">
        <f>AJ141</f>
        <v>0</v>
      </c>
      <c r="BQ141" s="30">
        <f>AM141</f>
        <v>0</v>
      </c>
      <c r="BR141" s="30">
        <f>AP141</f>
        <v>0</v>
      </c>
      <c r="BS141" s="30">
        <f>AS141</f>
        <v>0</v>
      </c>
      <c r="BT141" s="30">
        <f>AV141</f>
        <v>0</v>
      </c>
      <c r="BU141" s="30">
        <f>AY141</f>
        <v>0</v>
      </c>
      <c r="BV141" s="30">
        <f>BB141</f>
        <v>118.72876696043159</v>
      </c>
      <c r="BW141" s="38">
        <f>(LARGE(BH141:BV141,1))+(LARGE(BH141:BV141,2))+(LARGE(BH141:BV141,3))+(LARGE(BH141:BV141,4))+(LARGE(BH141:BV141,5))</f>
        <v>118.72876696043159</v>
      </c>
    </row>
    <row r="142" spans="1:75" ht="12.75">
      <c r="A142" s="28">
        <v>121</v>
      </c>
      <c r="B142" s="29" t="s">
        <v>272</v>
      </c>
      <c r="C142" s="16" t="s">
        <v>133</v>
      </c>
      <c r="D142" s="120">
        <v>1</v>
      </c>
      <c r="E142" s="177" t="s">
        <v>46</v>
      </c>
      <c r="F142" s="31">
        <v>1</v>
      </c>
      <c r="G142" s="50" t="s">
        <v>290</v>
      </c>
      <c r="H142" s="17" t="s">
        <v>286</v>
      </c>
      <c r="I142" s="341">
        <f>BG142</f>
        <v>123.27639471115208</v>
      </c>
      <c r="J142" s="251"/>
      <c r="K142" s="55">
        <f>IF(AND(K$1&lt;&gt;$F142,J142&gt;0)=TRUE,1,"")</f>
      </c>
      <c r="L142" s="56">
        <f>IF(J142="",0,(L$4*(101+(1000*LOG(J$4,10))-(1000*LOG(J142,10)))))</f>
        <v>0</v>
      </c>
      <c r="M142" s="175">
        <v>19</v>
      </c>
      <c r="N142" s="18">
        <f>IF(AND(N$1&lt;&gt;$F142,M142&gt;0)=TRUE,1,"")</f>
      </c>
      <c r="O142" s="32">
        <f>IF(M142="",0,(O$4*(101+(1000*LOG(M$4,10))-(1000*LOG(M142,10)))))</f>
        <v>123.27639471115208</v>
      </c>
      <c r="Q142" s="55">
        <f>IF(AND(Q$1&lt;&gt;$F142,P142&gt;0)=TRUE,1,"")</f>
      </c>
      <c r="R142" s="56">
        <f>IF(P142="",0,(R$4*(101+(1000*LOG(P$4,10))-(1000*LOG(P142,10)))))</f>
        <v>0</v>
      </c>
      <c r="S142" s="175"/>
      <c r="T142" s="18">
        <f>IF(AND(T$1&lt;&gt;$F142,S142&gt;0)=TRUE,1,"")</f>
      </c>
      <c r="U142" s="32">
        <f>IF(S142="",0,(U$4*(101+(1000*LOG(S$4,10))-(1000*LOG(S142,10)))))</f>
        <v>0</v>
      </c>
      <c r="W142" s="55">
        <f>IF(AND(W$1&lt;&gt;$F142,V142&gt;0)=TRUE,1,"")</f>
      </c>
      <c r="X142" s="56">
        <f>IF(V142="",0,(X$4*(101+(1000*LOG(V$4,10))-(1000*LOG(V142,10)))))</f>
        <v>0</v>
      </c>
      <c r="Z142" s="18">
        <f>IF(AND(Z$1&lt;&gt;$F142,Y142&gt;0)=TRUE,1,"")</f>
      </c>
      <c r="AA142" s="32">
        <f>IF(Y142="",0,(AA$4*(101+(1000*LOG(Y$4,10))-(1000*LOG(Y142,10)))))</f>
        <v>0</v>
      </c>
      <c r="AB142" s="126"/>
      <c r="AC142" s="55">
        <f>IF(AND(AC$1&lt;&gt;$F142,AB142&gt;0)=TRUE,1,"")</f>
      </c>
      <c r="AD142" s="56">
        <f>IF(AB142="",0,(AD$4*(101+(1000*LOG(AB$4,10))-(1000*LOG(AB142,10)))))</f>
        <v>0</v>
      </c>
      <c r="AF142" s="18">
        <f>IF(AND(AF$1&lt;&gt;$F142,AE142&gt;0)=TRUE,1,"")</f>
      </c>
      <c r="AG142" s="34">
        <f>IF(AE142="",0,(AG$4*(101+(1000*LOG(AE$4,10))-(1000*LOG(AE142,10)))))</f>
        <v>0</v>
      </c>
      <c r="AI142" s="55">
        <f>IF(AND(AI$1&lt;&gt;$F142,AH142&gt;0)=TRUE,1,"")</f>
      </c>
      <c r="AJ142" s="56">
        <f>IF(AH142="",0,(AJ$4*(101+(1000*LOG(AH$4,10))-(1000*LOG(AH142,10)))))</f>
        <v>0</v>
      </c>
      <c r="AL142" s="18">
        <f>IF(AND(AL$1&lt;&gt;$F142,AK142&gt;0)=TRUE,1,"")</f>
      </c>
      <c r="AM142" s="34">
        <f>IF(AK142="",0,(AM$4*(101+(1000*LOG(AK$4,10))-(1000*LOG(AK142,10)))))</f>
        <v>0</v>
      </c>
      <c r="AO142" s="55">
        <f>IF(AND(AO$1&lt;&gt;$F142,AN142&gt;0)=TRUE,1,"")</f>
      </c>
      <c r="AP142" s="56">
        <f>IF(AN142="",0,(AP$4*(101+(1000*LOG(AN$4,10))-(1000*LOG(AN142,10)))))</f>
        <v>0</v>
      </c>
      <c r="AQ142" s="35"/>
      <c r="AR142" s="18">
        <f>IF(AND(AR$1&lt;&gt;$F142,AQ142&gt;0)=TRUE,1,"")</f>
      </c>
      <c r="AS142" s="32">
        <f>IF(AQ142="",0,(AS$4*(101+(1000*LOG(AQ$4,10))-(1000*LOG(AQ142,10)))))</f>
        <v>0</v>
      </c>
      <c r="AU142" s="55">
        <f>IF(AND(AU$1&lt;&gt;$F142,AT142&gt;0)=TRUE,1,"")</f>
      </c>
      <c r="AV142" s="56">
        <f>IF(AT142="",0,(AV$4*(101+(1000*LOG(AT$4,10))-(1000*LOG(AT142,10)))))</f>
        <v>0</v>
      </c>
      <c r="AW142" s="35"/>
      <c r="AX142" s="18">
        <f>IF(AND(AX$1&lt;&gt;$F142,AW142&gt;0)=TRUE,1,"")</f>
      </c>
      <c r="AY142" s="32">
        <f>IF(AW142="",0,(AY$4*(101+(1000*LOG(AW$4,10))-(1000*LOG(AW142,10)))))</f>
        <v>0</v>
      </c>
      <c r="BA142" s="55">
        <f>IF(AND(BA$1&lt;&gt;$F142,AZ142&gt;0)=TRUE,1,"")</f>
      </c>
      <c r="BB142" s="56">
        <f>IF(AZ142="",0,(BB$4*(101+(1000*LOG(AZ$4,10))-(1000*LOG(AZ142,10)))))</f>
        <v>0</v>
      </c>
      <c r="BC142" s="33">
        <f>L142+O142+R142+U142+X142+AA142+AD142+AG142+AJ142+AM142+AP142+AS142+AV142+AY142+BB142</f>
        <v>123.27639471115208</v>
      </c>
      <c r="BD142" s="36">
        <f>BW142</f>
        <v>123.27639471115208</v>
      </c>
      <c r="BE142" s="18">
        <f>IF(MAX(BA142,AX142,AU142,AR142,AO142,AL142,AI142,AF142,AC142,Z142,W142,T142,T142,Q142,N142,K142)&gt;0,"*","")</f>
      </c>
      <c r="BF142" s="34">
        <f>IF(BE142="*",BD142*0.05,0)</f>
        <v>0</v>
      </c>
      <c r="BG142" s="37">
        <f>BD142+BF142</f>
        <v>123.27639471115208</v>
      </c>
      <c r="BH142" s="30">
        <f>L142</f>
        <v>0</v>
      </c>
      <c r="BI142" s="30">
        <f>O142</f>
        <v>123.27639471115208</v>
      </c>
      <c r="BJ142" s="30">
        <f>R142</f>
        <v>0</v>
      </c>
      <c r="BK142" s="30">
        <f>U142</f>
        <v>0</v>
      </c>
      <c r="BL142" s="30">
        <f>X142</f>
        <v>0</v>
      </c>
      <c r="BM142" s="30">
        <f>AA142</f>
        <v>0</v>
      </c>
      <c r="BN142" s="30">
        <f>AD142</f>
        <v>0</v>
      </c>
      <c r="BO142" s="30">
        <f>AG142</f>
        <v>0</v>
      </c>
      <c r="BP142" s="30">
        <f>AJ142</f>
        <v>0</v>
      </c>
      <c r="BQ142" s="30">
        <f>AM142</f>
        <v>0</v>
      </c>
      <c r="BR142" s="30">
        <f>AP142</f>
        <v>0</v>
      </c>
      <c r="BS142" s="30">
        <f>AS142</f>
        <v>0</v>
      </c>
      <c r="BT142" s="30">
        <f>AV142</f>
        <v>0</v>
      </c>
      <c r="BU142" s="30">
        <f>AY142</f>
        <v>0</v>
      </c>
      <c r="BV142" s="30">
        <f>BB142</f>
        <v>0</v>
      </c>
      <c r="BW142" s="38">
        <f>(LARGE(BH142:BV142,1))+(LARGE(BH142:BV142,2))+(LARGE(BH142:BV142,3))+(LARGE(BH142:BV142,4))+(LARGE(BH142:BV142,5))</f>
        <v>123.27639471115208</v>
      </c>
    </row>
    <row r="143" spans="2:75" ht="12.75">
      <c r="B143" s="29"/>
      <c r="C143" s="16"/>
      <c r="E143" s="177"/>
      <c r="G143" s="50"/>
      <c r="H143" s="17"/>
      <c r="I143" s="341"/>
      <c r="J143" s="251"/>
      <c r="L143" s="56"/>
      <c r="M143" s="175"/>
      <c r="O143" s="32"/>
      <c r="R143" s="56"/>
      <c r="S143" s="175"/>
      <c r="U143" s="32"/>
      <c r="X143" s="56"/>
      <c r="AA143" s="32"/>
      <c r="AB143" s="126"/>
      <c r="AD143" s="56"/>
      <c r="AG143" s="34"/>
      <c r="AJ143" s="56"/>
      <c r="AM143" s="34"/>
      <c r="AP143" s="56"/>
      <c r="AQ143" s="35"/>
      <c r="AS143" s="32"/>
      <c r="AV143" s="56"/>
      <c r="AW143" s="35"/>
      <c r="AY143" s="32"/>
      <c r="BB143" s="56"/>
      <c r="BC143" s="33"/>
      <c r="BD143" s="36"/>
      <c r="BE143" s="18"/>
      <c r="BF143" s="34"/>
      <c r="BG143" s="37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8"/>
    </row>
    <row r="144" spans="2:75" ht="12.75">
      <c r="B144" s="29"/>
      <c r="C144" s="16"/>
      <c r="E144" s="177"/>
      <c r="G144" s="50"/>
      <c r="H144" s="17"/>
      <c r="I144" s="341"/>
      <c r="J144" s="251"/>
      <c r="L144" s="56"/>
      <c r="M144" s="175"/>
      <c r="O144" s="32"/>
      <c r="R144" s="56"/>
      <c r="S144" s="175"/>
      <c r="U144" s="32"/>
      <c r="X144" s="56"/>
      <c r="AA144" s="32"/>
      <c r="AB144" s="126"/>
      <c r="AD144" s="56"/>
      <c r="AG144" s="34"/>
      <c r="AJ144" s="56"/>
      <c r="AM144" s="34"/>
      <c r="AP144" s="56"/>
      <c r="AQ144" s="35"/>
      <c r="AS144" s="32"/>
      <c r="AV144" s="56"/>
      <c r="AW144" s="35"/>
      <c r="AY144" s="32"/>
      <c r="BB144" s="56"/>
      <c r="BC144" s="33"/>
      <c r="BD144" s="36"/>
      <c r="BE144" s="18"/>
      <c r="BF144" s="34"/>
      <c r="BG144" s="37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8"/>
    </row>
    <row r="145" spans="2:75" ht="12.75">
      <c r="B145" s="29"/>
      <c r="C145" s="16"/>
      <c r="E145" s="177"/>
      <c r="G145" s="50"/>
      <c r="H145" s="17"/>
      <c r="I145" s="341"/>
      <c r="J145" s="251"/>
      <c r="L145" s="56"/>
      <c r="M145" s="175"/>
      <c r="O145" s="32"/>
      <c r="R145" s="56"/>
      <c r="S145" s="175"/>
      <c r="U145" s="32"/>
      <c r="X145" s="56"/>
      <c r="AA145" s="32"/>
      <c r="AB145" s="126"/>
      <c r="AD145" s="56"/>
      <c r="AG145" s="34"/>
      <c r="AJ145" s="56"/>
      <c r="AM145" s="34"/>
      <c r="AP145" s="56"/>
      <c r="AQ145" s="35"/>
      <c r="AS145" s="32"/>
      <c r="AV145" s="56"/>
      <c r="AW145" s="35"/>
      <c r="AY145" s="32"/>
      <c r="BB145" s="56"/>
      <c r="BC145" s="33"/>
      <c r="BD145" s="36"/>
      <c r="BE145" s="18"/>
      <c r="BF145" s="34"/>
      <c r="BG145" s="37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8"/>
    </row>
    <row r="146" spans="2:75" ht="12.75">
      <c r="B146" s="29"/>
      <c r="C146" s="16"/>
      <c r="E146" s="177"/>
      <c r="G146" s="50"/>
      <c r="H146" s="17"/>
      <c r="I146" s="341"/>
      <c r="J146" s="251"/>
      <c r="L146" s="56"/>
      <c r="M146" s="175"/>
      <c r="O146" s="32"/>
      <c r="R146" s="56"/>
      <c r="S146" s="175"/>
      <c r="U146" s="32"/>
      <c r="X146" s="56"/>
      <c r="AA146" s="32"/>
      <c r="AB146" s="126"/>
      <c r="AD146" s="56"/>
      <c r="AG146" s="34"/>
      <c r="AJ146" s="56"/>
      <c r="AM146" s="34"/>
      <c r="AP146" s="56"/>
      <c r="AQ146" s="35"/>
      <c r="AS146" s="32"/>
      <c r="AV146" s="56"/>
      <c r="AW146" s="35"/>
      <c r="AY146" s="32"/>
      <c r="BB146" s="56"/>
      <c r="BC146" s="33"/>
      <c r="BD146" s="36"/>
      <c r="BE146" s="18"/>
      <c r="BF146" s="34"/>
      <c r="BG146" s="37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8"/>
    </row>
    <row r="147" spans="2:75" ht="12.75">
      <c r="B147" s="29"/>
      <c r="C147" s="16"/>
      <c r="E147" s="177"/>
      <c r="G147" s="50"/>
      <c r="H147" s="17"/>
      <c r="I147" s="341"/>
      <c r="J147" s="251"/>
      <c r="L147" s="56"/>
      <c r="M147" s="175"/>
      <c r="O147" s="32"/>
      <c r="R147" s="56"/>
      <c r="S147" s="175"/>
      <c r="U147" s="32"/>
      <c r="X147" s="56"/>
      <c r="AA147" s="32"/>
      <c r="AB147" s="126"/>
      <c r="AD147" s="56"/>
      <c r="AG147" s="34"/>
      <c r="AJ147" s="56"/>
      <c r="AM147" s="34"/>
      <c r="AP147" s="56"/>
      <c r="AQ147" s="35"/>
      <c r="AS147" s="32"/>
      <c r="AV147" s="56"/>
      <c r="AW147" s="35"/>
      <c r="AY147" s="32"/>
      <c r="BB147" s="56"/>
      <c r="BC147" s="33"/>
      <c r="BD147" s="36"/>
      <c r="BE147" s="18"/>
      <c r="BF147" s="34"/>
      <c r="BG147" s="37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8"/>
    </row>
    <row r="148" spans="2:75" ht="12.75">
      <c r="B148" s="29"/>
      <c r="C148" s="16"/>
      <c r="E148" s="177"/>
      <c r="G148" s="50"/>
      <c r="H148" s="17"/>
      <c r="I148" s="341"/>
      <c r="J148" s="251"/>
      <c r="L148" s="56"/>
      <c r="M148" s="175"/>
      <c r="O148" s="32"/>
      <c r="R148" s="56"/>
      <c r="S148" s="175"/>
      <c r="U148" s="32"/>
      <c r="X148" s="56"/>
      <c r="AA148" s="32"/>
      <c r="AB148" s="126"/>
      <c r="AD148" s="56"/>
      <c r="AG148" s="34"/>
      <c r="AJ148" s="56"/>
      <c r="AM148" s="34"/>
      <c r="AP148" s="56"/>
      <c r="AQ148" s="35"/>
      <c r="AS148" s="32"/>
      <c r="AV148" s="56"/>
      <c r="AW148" s="35"/>
      <c r="AY148" s="32"/>
      <c r="BB148" s="56"/>
      <c r="BC148" s="33"/>
      <c r="BD148" s="36"/>
      <c r="BE148" s="18"/>
      <c r="BF148" s="34"/>
      <c r="BG148" s="37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8"/>
    </row>
    <row r="149" spans="2:75" ht="12.75">
      <c r="B149" s="29"/>
      <c r="C149" s="16"/>
      <c r="E149" s="177"/>
      <c r="G149" s="50"/>
      <c r="H149" s="17"/>
      <c r="I149" s="341"/>
      <c r="J149" s="251"/>
      <c r="L149" s="56"/>
      <c r="M149" s="175"/>
      <c r="O149" s="32"/>
      <c r="R149" s="56"/>
      <c r="S149" s="175"/>
      <c r="U149" s="32"/>
      <c r="X149" s="56"/>
      <c r="AA149" s="32"/>
      <c r="AB149" s="126"/>
      <c r="AD149" s="56"/>
      <c r="AG149" s="34"/>
      <c r="AJ149" s="56"/>
      <c r="AM149" s="34"/>
      <c r="AP149" s="56"/>
      <c r="AQ149" s="35"/>
      <c r="AS149" s="32"/>
      <c r="AV149" s="56"/>
      <c r="AW149" s="35"/>
      <c r="AY149" s="32"/>
      <c r="BB149" s="56"/>
      <c r="BC149" s="33"/>
      <c r="BD149" s="36"/>
      <c r="BE149" s="18"/>
      <c r="BF149" s="34"/>
      <c r="BG149" s="37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8"/>
    </row>
    <row r="150" spans="2:75" ht="12.75">
      <c r="B150" s="29"/>
      <c r="C150" s="16"/>
      <c r="E150" s="177"/>
      <c r="G150" s="50"/>
      <c r="H150" s="17"/>
      <c r="I150" s="341"/>
      <c r="J150" s="251"/>
      <c r="L150" s="56"/>
      <c r="M150" s="175"/>
      <c r="O150" s="32"/>
      <c r="R150" s="56"/>
      <c r="S150" s="175"/>
      <c r="U150" s="32"/>
      <c r="X150" s="56"/>
      <c r="AA150" s="32"/>
      <c r="AB150" s="126"/>
      <c r="AD150" s="56"/>
      <c r="AG150" s="34"/>
      <c r="AJ150" s="56"/>
      <c r="AM150" s="34"/>
      <c r="AP150" s="56"/>
      <c r="AQ150" s="35"/>
      <c r="AS150" s="32"/>
      <c r="AV150" s="56"/>
      <c r="AW150" s="35"/>
      <c r="AY150" s="32"/>
      <c r="BB150" s="56"/>
      <c r="BC150" s="33"/>
      <c r="BD150" s="36"/>
      <c r="BE150" s="18"/>
      <c r="BF150" s="34"/>
      <c r="BG150" s="37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8"/>
    </row>
    <row r="151" spans="2:75" ht="12.75">
      <c r="B151" s="29"/>
      <c r="C151" s="16"/>
      <c r="E151" s="177"/>
      <c r="G151" s="50"/>
      <c r="H151" s="17"/>
      <c r="I151" s="341"/>
      <c r="J151" s="251"/>
      <c r="L151" s="56"/>
      <c r="M151" s="175"/>
      <c r="O151" s="32"/>
      <c r="R151" s="56"/>
      <c r="S151" s="175"/>
      <c r="U151" s="32"/>
      <c r="X151" s="56"/>
      <c r="AA151" s="32"/>
      <c r="AB151" s="126"/>
      <c r="AD151" s="56"/>
      <c r="AG151" s="34"/>
      <c r="AJ151" s="56"/>
      <c r="AM151" s="34"/>
      <c r="AP151" s="56"/>
      <c r="AQ151" s="35"/>
      <c r="AS151" s="32"/>
      <c r="AV151" s="56"/>
      <c r="AW151" s="35"/>
      <c r="AY151" s="32"/>
      <c r="BB151" s="56"/>
      <c r="BC151" s="33"/>
      <c r="BD151" s="36"/>
      <c r="BE151" s="18"/>
      <c r="BF151" s="34"/>
      <c r="BG151" s="37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8"/>
    </row>
    <row r="152" spans="2:75" ht="12.75">
      <c r="B152" s="29"/>
      <c r="C152" s="16"/>
      <c r="E152" s="177"/>
      <c r="G152" s="50"/>
      <c r="H152" s="17"/>
      <c r="I152" s="341"/>
      <c r="J152" s="251"/>
      <c r="L152" s="56"/>
      <c r="M152" s="175"/>
      <c r="O152" s="32"/>
      <c r="R152" s="56"/>
      <c r="S152" s="175"/>
      <c r="U152" s="32"/>
      <c r="X152" s="56"/>
      <c r="AA152" s="32"/>
      <c r="AB152" s="126"/>
      <c r="AD152" s="56"/>
      <c r="AG152" s="34"/>
      <c r="AJ152" s="56"/>
      <c r="AM152" s="34"/>
      <c r="AP152" s="56"/>
      <c r="AQ152" s="35"/>
      <c r="AS152" s="32"/>
      <c r="AV152" s="56"/>
      <c r="AW152" s="35"/>
      <c r="AY152" s="32"/>
      <c r="BB152" s="56"/>
      <c r="BC152" s="33"/>
      <c r="BD152" s="36"/>
      <c r="BE152" s="18"/>
      <c r="BF152" s="34"/>
      <c r="BG152" s="37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8"/>
    </row>
    <row r="153" spans="2:75" ht="12.75">
      <c r="B153" s="29"/>
      <c r="C153" s="16"/>
      <c r="E153" s="177"/>
      <c r="G153" s="50"/>
      <c r="H153" s="17"/>
      <c r="I153" s="341"/>
      <c r="J153" s="251"/>
      <c r="L153" s="56"/>
      <c r="M153" s="175"/>
      <c r="O153" s="32"/>
      <c r="R153" s="56"/>
      <c r="S153" s="175"/>
      <c r="U153" s="32"/>
      <c r="X153" s="56"/>
      <c r="AA153" s="32"/>
      <c r="AB153" s="126"/>
      <c r="AD153" s="56"/>
      <c r="AG153" s="34"/>
      <c r="AJ153" s="56"/>
      <c r="AM153" s="34"/>
      <c r="AP153" s="56"/>
      <c r="AQ153" s="35"/>
      <c r="AS153" s="32"/>
      <c r="AV153" s="56"/>
      <c r="AW153" s="35"/>
      <c r="AY153" s="32"/>
      <c r="BB153" s="56"/>
      <c r="BC153" s="33"/>
      <c r="BD153" s="36"/>
      <c r="BE153" s="18"/>
      <c r="BF153" s="34"/>
      <c r="BG153" s="37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8"/>
    </row>
    <row r="154" spans="2:75" ht="12.75">
      <c r="B154" s="29"/>
      <c r="C154" s="16"/>
      <c r="E154" s="177"/>
      <c r="G154" s="50"/>
      <c r="H154" s="17"/>
      <c r="I154" s="341"/>
      <c r="J154" s="251"/>
      <c r="L154" s="56"/>
      <c r="M154" s="175"/>
      <c r="O154" s="32"/>
      <c r="R154" s="56"/>
      <c r="S154" s="175"/>
      <c r="U154" s="32"/>
      <c r="X154" s="56"/>
      <c r="AA154" s="32"/>
      <c r="AB154" s="126"/>
      <c r="AD154" s="56"/>
      <c r="AG154" s="34"/>
      <c r="AJ154" s="56"/>
      <c r="AM154" s="34"/>
      <c r="AP154" s="56"/>
      <c r="AQ154" s="35"/>
      <c r="AS154" s="32"/>
      <c r="AV154" s="56"/>
      <c r="AW154" s="35"/>
      <c r="AY154" s="32"/>
      <c r="BB154" s="56"/>
      <c r="BC154" s="33"/>
      <c r="BD154" s="36"/>
      <c r="BE154" s="18"/>
      <c r="BF154" s="34"/>
      <c r="BG154" s="37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8"/>
    </row>
    <row r="155" spans="2:75" ht="12.75">
      <c r="B155" s="29"/>
      <c r="C155" s="16"/>
      <c r="E155" s="177"/>
      <c r="G155" s="50"/>
      <c r="H155" s="17"/>
      <c r="I155" s="341"/>
      <c r="J155" s="251"/>
      <c r="L155" s="56"/>
      <c r="M155" s="175"/>
      <c r="O155" s="32"/>
      <c r="R155" s="56"/>
      <c r="S155" s="175"/>
      <c r="U155" s="32"/>
      <c r="X155" s="56"/>
      <c r="AA155" s="32"/>
      <c r="AB155" s="126"/>
      <c r="AD155" s="56"/>
      <c r="AG155" s="34"/>
      <c r="AJ155" s="56"/>
      <c r="AM155" s="34"/>
      <c r="AP155" s="56"/>
      <c r="AQ155" s="35"/>
      <c r="AS155" s="32"/>
      <c r="AV155" s="56"/>
      <c r="AW155" s="35"/>
      <c r="AY155" s="32"/>
      <c r="BB155" s="56"/>
      <c r="BC155" s="33"/>
      <c r="BD155" s="36"/>
      <c r="BE155" s="18"/>
      <c r="BF155" s="34"/>
      <c r="BG155" s="37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8"/>
    </row>
    <row r="156" spans="2:75" ht="12.75">
      <c r="B156" s="29"/>
      <c r="C156" s="16"/>
      <c r="E156" s="177"/>
      <c r="G156" s="50"/>
      <c r="H156" s="17"/>
      <c r="I156" s="341"/>
      <c r="J156" s="251"/>
      <c r="L156" s="56"/>
      <c r="M156" s="175"/>
      <c r="O156" s="32"/>
      <c r="R156" s="56"/>
      <c r="S156" s="175"/>
      <c r="U156" s="32"/>
      <c r="X156" s="56"/>
      <c r="AA156" s="32"/>
      <c r="AB156" s="126"/>
      <c r="AD156" s="56"/>
      <c r="AG156" s="34"/>
      <c r="AJ156" s="56"/>
      <c r="AM156" s="34"/>
      <c r="AP156" s="56"/>
      <c r="AQ156" s="35"/>
      <c r="AS156" s="32"/>
      <c r="AV156" s="56"/>
      <c r="AW156" s="35"/>
      <c r="AY156" s="32"/>
      <c r="BB156" s="56"/>
      <c r="BC156" s="33"/>
      <c r="BD156" s="36"/>
      <c r="BE156" s="18"/>
      <c r="BF156" s="34"/>
      <c r="BG156" s="37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8"/>
    </row>
    <row r="157" spans="2:75" ht="12.75">
      <c r="B157" s="29"/>
      <c r="C157" s="16"/>
      <c r="E157" s="177"/>
      <c r="G157" s="50"/>
      <c r="H157" s="17"/>
      <c r="I157" s="341"/>
      <c r="J157" s="251"/>
      <c r="L157" s="56"/>
      <c r="M157" s="175"/>
      <c r="O157" s="32"/>
      <c r="R157" s="56"/>
      <c r="S157" s="175"/>
      <c r="U157" s="32"/>
      <c r="X157" s="56"/>
      <c r="AA157" s="32"/>
      <c r="AB157" s="126"/>
      <c r="AD157" s="56"/>
      <c r="AG157" s="34"/>
      <c r="AJ157" s="56"/>
      <c r="AM157" s="34"/>
      <c r="AP157" s="56"/>
      <c r="AQ157" s="35"/>
      <c r="AS157" s="32"/>
      <c r="AV157" s="56"/>
      <c r="AW157" s="35"/>
      <c r="AY157" s="32"/>
      <c r="BB157" s="56"/>
      <c r="BC157" s="33"/>
      <c r="BD157" s="36"/>
      <c r="BE157" s="18"/>
      <c r="BF157" s="34"/>
      <c r="BG157" s="37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8"/>
    </row>
    <row r="158" spans="2:75" ht="12.75">
      <c r="B158" s="29"/>
      <c r="C158" s="16"/>
      <c r="E158" s="177"/>
      <c r="G158" s="50"/>
      <c r="H158" s="17"/>
      <c r="I158" s="341"/>
      <c r="J158" s="251"/>
      <c r="L158" s="56"/>
      <c r="M158" s="175"/>
      <c r="O158" s="32"/>
      <c r="R158" s="56"/>
      <c r="S158" s="175"/>
      <c r="U158" s="32"/>
      <c r="X158" s="56"/>
      <c r="AA158" s="32"/>
      <c r="AB158" s="126"/>
      <c r="AD158" s="56"/>
      <c r="AG158" s="34"/>
      <c r="AJ158" s="56"/>
      <c r="AM158" s="34"/>
      <c r="AP158" s="56"/>
      <c r="AQ158" s="35"/>
      <c r="AS158" s="32"/>
      <c r="AV158" s="56"/>
      <c r="AW158" s="35"/>
      <c r="AY158" s="32"/>
      <c r="BB158" s="56"/>
      <c r="BC158" s="33"/>
      <c r="BD158" s="36"/>
      <c r="BE158" s="18"/>
      <c r="BF158" s="34"/>
      <c r="BG158" s="37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8"/>
    </row>
    <row r="159" spans="2:75" ht="12.75">
      <c r="B159" s="29"/>
      <c r="C159" s="16"/>
      <c r="E159" s="177"/>
      <c r="G159" s="50"/>
      <c r="H159" s="17"/>
      <c r="I159" s="341"/>
      <c r="J159" s="251"/>
      <c r="L159" s="56"/>
      <c r="M159" s="175"/>
      <c r="O159" s="32"/>
      <c r="R159" s="56"/>
      <c r="S159" s="175"/>
      <c r="U159" s="32"/>
      <c r="X159" s="56"/>
      <c r="AA159" s="32"/>
      <c r="AB159" s="126"/>
      <c r="AD159" s="56"/>
      <c r="AG159" s="34"/>
      <c r="AJ159" s="56"/>
      <c r="AM159" s="34"/>
      <c r="AP159" s="56"/>
      <c r="AQ159" s="35"/>
      <c r="AS159" s="32"/>
      <c r="AV159" s="56"/>
      <c r="AW159" s="35"/>
      <c r="AY159" s="32"/>
      <c r="BB159" s="56"/>
      <c r="BC159" s="33"/>
      <c r="BD159" s="36"/>
      <c r="BE159" s="18"/>
      <c r="BF159" s="34"/>
      <c r="BG159" s="37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8"/>
    </row>
    <row r="160" spans="2:75" ht="12.75">
      <c r="B160" s="29"/>
      <c r="C160" s="16"/>
      <c r="E160" s="177"/>
      <c r="G160" s="50"/>
      <c r="H160" s="17"/>
      <c r="I160" s="341"/>
      <c r="J160" s="251"/>
      <c r="L160" s="56"/>
      <c r="M160" s="175"/>
      <c r="O160" s="32"/>
      <c r="R160" s="56"/>
      <c r="S160" s="175"/>
      <c r="U160" s="32"/>
      <c r="X160" s="56"/>
      <c r="AA160" s="32"/>
      <c r="AB160" s="126"/>
      <c r="AD160" s="56"/>
      <c r="AG160" s="34"/>
      <c r="AJ160" s="56"/>
      <c r="AM160" s="34"/>
      <c r="AP160" s="56"/>
      <c r="AQ160" s="35"/>
      <c r="AS160" s="32"/>
      <c r="AV160" s="56"/>
      <c r="AW160" s="35"/>
      <c r="AY160" s="32"/>
      <c r="BB160" s="56"/>
      <c r="BC160" s="33"/>
      <c r="BD160" s="36"/>
      <c r="BE160" s="18"/>
      <c r="BF160" s="34"/>
      <c r="BG160" s="37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8"/>
    </row>
    <row r="161" spans="2:75" ht="12.75">
      <c r="B161" s="29"/>
      <c r="C161" s="16"/>
      <c r="E161" s="177"/>
      <c r="G161" s="50"/>
      <c r="H161" s="17"/>
      <c r="I161" s="341"/>
      <c r="J161" s="251"/>
      <c r="L161" s="56"/>
      <c r="M161" s="175"/>
      <c r="O161" s="32"/>
      <c r="R161" s="56"/>
      <c r="S161" s="175"/>
      <c r="U161" s="32"/>
      <c r="X161" s="56"/>
      <c r="AA161" s="32"/>
      <c r="AB161" s="126"/>
      <c r="AD161" s="56"/>
      <c r="AG161" s="34"/>
      <c r="AJ161" s="56"/>
      <c r="AM161" s="34"/>
      <c r="AP161" s="56"/>
      <c r="AQ161" s="35"/>
      <c r="AS161" s="32"/>
      <c r="AV161" s="56"/>
      <c r="AW161" s="35"/>
      <c r="AY161" s="32"/>
      <c r="BB161" s="56"/>
      <c r="BC161" s="33"/>
      <c r="BD161" s="36"/>
      <c r="BE161" s="18"/>
      <c r="BF161" s="34"/>
      <c r="BG161" s="37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8"/>
    </row>
    <row r="162" spans="2:75" ht="12.75">
      <c r="B162" s="29"/>
      <c r="C162" s="16"/>
      <c r="E162" s="177"/>
      <c r="G162" s="50"/>
      <c r="H162" s="17"/>
      <c r="I162" s="341"/>
      <c r="J162" s="251"/>
      <c r="L162" s="56"/>
      <c r="M162" s="175"/>
      <c r="O162" s="32"/>
      <c r="R162" s="56"/>
      <c r="S162" s="175"/>
      <c r="U162" s="32"/>
      <c r="X162" s="56"/>
      <c r="AA162" s="32"/>
      <c r="AB162" s="126"/>
      <c r="AD162" s="56"/>
      <c r="AG162" s="34"/>
      <c r="AJ162" s="56"/>
      <c r="AM162" s="34"/>
      <c r="AP162" s="56"/>
      <c r="AQ162" s="35"/>
      <c r="AS162" s="32"/>
      <c r="AV162" s="56"/>
      <c r="AW162" s="35"/>
      <c r="AY162" s="32"/>
      <c r="BB162" s="56"/>
      <c r="BC162" s="33"/>
      <c r="BD162" s="36"/>
      <c r="BE162" s="18"/>
      <c r="BF162" s="34"/>
      <c r="BG162" s="37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8"/>
    </row>
    <row r="163" spans="2:75" ht="12.75">
      <c r="B163" s="29"/>
      <c r="C163" s="16"/>
      <c r="E163" s="177"/>
      <c r="G163" s="50"/>
      <c r="H163" s="17"/>
      <c r="I163" s="341"/>
      <c r="J163" s="251"/>
      <c r="L163" s="56"/>
      <c r="M163" s="175"/>
      <c r="O163" s="32"/>
      <c r="R163" s="56"/>
      <c r="S163" s="175"/>
      <c r="U163" s="32"/>
      <c r="X163" s="56"/>
      <c r="AA163" s="32"/>
      <c r="AB163" s="126"/>
      <c r="AD163" s="56"/>
      <c r="AG163" s="34"/>
      <c r="AJ163" s="56"/>
      <c r="AM163" s="34"/>
      <c r="AP163" s="56"/>
      <c r="AQ163" s="35"/>
      <c r="AS163" s="32"/>
      <c r="AV163" s="56"/>
      <c r="AW163" s="35"/>
      <c r="AY163" s="32"/>
      <c r="BB163" s="56"/>
      <c r="BC163" s="33"/>
      <c r="BD163" s="36"/>
      <c r="BE163" s="18"/>
      <c r="BF163" s="34"/>
      <c r="BG163" s="37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8"/>
    </row>
    <row r="164" spans="2:75" ht="12.75">
      <c r="B164" s="29"/>
      <c r="C164" s="16"/>
      <c r="E164" s="177"/>
      <c r="G164" s="50"/>
      <c r="H164" s="17"/>
      <c r="I164" s="341"/>
      <c r="J164" s="251"/>
      <c r="L164" s="56"/>
      <c r="M164" s="175"/>
      <c r="O164" s="32"/>
      <c r="R164" s="56"/>
      <c r="S164" s="175"/>
      <c r="U164" s="32"/>
      <c r="X164" s="56"/>
      <c r="AA164" s="32"/>
      <c r="AB164" s="126"/>
      <c r="AD164" s="56"/>
      <c r="AG164" s="34"/>
      <c r="AJ164" s="56"/>
      <c r="AM164" s="34"/>
      <c r="AP164" s="56"/>
      <c r="AQ164" s="35"/>
      <c r="AS164" s="32"/>
      <c r="AV164" s="56"/>
      <c r="AW164" s="35"/>
      <c r="AY164" s="32"/>
      <c r="BB164" s="56"/>
      <c r="BC164" s="33"/>
      <c r="BD164" s="36"/>
      <c r="BE164" s="18"/>
      <c r="BF164" s="34"/>
      <c r="BG164" s="37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8"/>
    </row>
    <row r="165" spans="2:75" ht="12.75">
      <c r="B165" s="29"/>
      <c r="C165" s="16"/>
      <c r="E165" s="177"/>
      <c r="G165" s="50"/>
      <c r="H165" s="17"/>
      <c r="I165" s="341"/>
      <c r="J165" s="251"/>
      <c r="L165" s="56"/>
      <c r="M165" s="175"/>
      <c r="O165" s="32"/>
      <c r="R165" s="56"/>
      <c r="S165" s="175"/>
      <c r="U165" s="32"/>
      <c r="X165" s="56"/>
      <c r="AA165" s="32"/>
      <c r="AB165" s="126"/>
      <c r="AD165" s="56"/>
      <c r="AG165" s="34"/>
      <c r="AJ165" s="56"/>
      <c r="AM165" s="34"/>
      <c r="AP165" s="56"/>
      <c r="AQ165" s="35"/>
      <c r="AS165" s="32"/>
      <c r="AV165" s="56"/>
      <c r="AW165" s="35"/>
      <c r="AY165" s="32"/>
      <c r="BB165" s="56"/>
      <c r="BC165" s="33"/>
      <c r="BD165" s="36"/>
      <c r="BE165" s="18"/>
      <c r="BF165" s="34"/>
      <c r="BG165" s="37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8"/>
    </row>
    <row r="166" spans="2:75" ht="12.75">
      <c r="B166" s="29"/>
      <c r="C166" s="16"/>
      <c r="E166" s="177"/>
      <c r="G166" s="50"/>
      <c r="H166" s="17"/>
      <c r="I166" s="341"/>
      <c r="J166" s="251"/>
      <c r="L166" s="56"/>
      <c r="M166" s="175"/>
      <c r="O166" s="32"/>
      <c r="R166" s="56"/>
      <c r="S166" s="175"/>
      <c r="U166" s="32"/>
      <c r="X166" s="56"/>
      <c r="AA166" s="32"/>
      <c r="AB166" s="126"/>
      <c r="AD166" s="56"/>
      <c r="AG166" s="34"/>
      <c r="AJ166" s="56"/>
      <c r="AM166" s="34"/>
      <c r="AP166" s="56"/>
      <c r="AQ166" s="35"/>
      <c r="AS166" s="32"/>
      <c r="AV166" s="56"/>
      <c r="AW166" s="35"/>
      <c r="AY166" s="32"/>
      <c r="BB166" s="56"/>
      <c r="BC166" s="33"/>
      <c r="BD166" s="36"/>
      <c r="BE166" s="18"/>
      <c r="BF166" s="34"/>
      <c r="BG166" s="37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8"/>
    </row>
    <row r="167" spans="2:75" ht="12.75">
      <c r="B167" s="29"/>
      <c r="C167" s="16"/>
      <c r="E167" s="177"/>
      <c r="G167" s="50"/>
      <c r="H167" s="17"/>
      <c r="I167" s="341"/>
      <c r="J167" s="251"/>
      <c r="L167" s="56"/>
      <c r="M167" s="175"/>
      <c r="O167" s="32"/>
      <c r="R167" s="56"/>
      <c r="S167" s="175"/>
      <c r="U167" s="32"/>
      <c r="X167" s="56"/>
      <c r="AA167" s="32"/>
      <c r="AB167" s="126"/>
      <c r="AD167" s="56"/>
      <c r="AG167" s="34"/>
      <c r="AJ167" s="56"/>
      <c r="AM167" s="34"/>
      <c r="AP167" s="56"/>
      <c r="AQ167" s="35"/>
      <c r="AS167" s="32"/>
      <c r="AV167" s="56"/>
      <c r="AW167" s="35"/>
      <c r="AY167" s="32"/>
      <c r="BB167" s="56"/>
      <c r="BC167" s="33"/>
      <c r="BD167" s="36"/>
      <c r="BE167" s="18"/>
      <c r="BF167" s="34"/>
      <c r="BG167" s="37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8"/>
    </row>
    <row r="168" spans="2:75" ht="12.75">
      <c r="B168" s="29"/>
      <c r="C168" s="16"/>
      <c r="E168" s="177"/>
      <c r="G168" s="50"/>
      <c r="H168" s="17"/>
      <c r="I168" s="341"/>
      <c r="J168" s="251"/>
      <c r="L168" s="56"/>
      <c r="M168" s="175"/>
      <c r="O168" s="32"/>
      <c r="R168" s="56"/>
      <c r="S168" s="175"/>
      <c r="U168" s="32"/>
      <c r="X168" s="56"/>
      <c r="AA168" s="32"/>
      <c r="AB168" s="126"/>
      <c r="AD168" s="56"/>
      <c r="AG168" s="34"/>
      <c r="AJ168" s="56"/>
      <c r="AM168" s="34"/>
      <c r="AP168" s="56"/>
      <c r="AQ168" s="35"/>
      <c r="AS168" s="32"/>
      <c r="AV168" s="56"/>
      <c r="AW168" s="35"/>
      <c r="AY168" s="32"/>
      <c r="BB168" s="56"/>
      <c r="BC168" s="33"/>
      <c r="BD168" s="36"/>
      <c r="BE168" s="18"/>
      <c r="BF168" s="34"/>
      <c r="BG168" s="37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8"/>
    </row>
    <row r="169" spans="2:75" ht="12.75">
      <c r="B169" s="29"/>
      <c r="C169" s="16"/>
      <c r="E169" s="177"/>
      <c r="G169" s="50"/>
      <c r="H169" s="17"/>
      <c r="I169" s="341"/>
      <c r="J169" s="251"/>
      <c r="L169" s="56"/>
      <c r="M169" s="175"/>
      <c r="O169" s="32"/>
      <c r="R169" s="56"/>
      <c r="S169" s="175"/>
      <c r="U169" s="32"/>
      <c r="X169" s="56"/>
      <c r="AA169" s="32"/>
      <c r="AB169" s="126"/>
      <c r="AD169" s="56"/>
      <c r="AG169" s="34"/>
      <c r="AJ169" s="56"/>
      <c r="AM169" s="34"/>
      <c r="AP169" s="56"/>
      <c r="AQ169" s="35"/>
      <c r="AS169" s="32"/>
      <c r="AV169" s="56"/>
      <c r="AW169" s="35"/>
      <c r="AY169" s="32"/>
      <c r="BB169" s="56"/>
      <c r="BC169" s="33"/>
      <c r="BD169" s="36"/>
      <c r="BE169" s="18"/>
      <c r="BF169" s="34"/>
      <c r="BG169" s="37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8"/>
    </row>
    <row r="170" spans="2:75" ht="12.75">
      <c r="B170" s="29"/>
      <c r="C170" s="16"/>
      <c r="E170" s="177"/>
      <c r="G170" s="50"/>
      <c r="H170" s="17"/>
      <c r="I170" s="341"/>
      <c r="J170" s="251"/>
      <c r="L170" s="56"/>
      <c r="M170" s="175"/>
      <c r="O170" s="32"/>
      <c r="R170" s="56"/>
      <c r="S170" s="175"/>
      <c r="U170" s="32"/>
      <c r="X170" s="56"/>
      <c r="AA170" s="32"/>
      <c r="AB170" s="126"/>
      <c r="AD170" s="56"/>
      <c r="AG170" s="34"/>
      <c r="AJ170" s="56"/>
      <c r="AM170" s="34"/>
      <c r="AP170" s="56"/>
      <c r="AQ170" s="35"/>
      <c r="AS170" s="32"/>
      <c r="AV170" s="56"/>
      <c r="AW170" s="35"/>
      <c r="AY170" s="32"/>
      <c r="BB170" s="56"/>
      <c r="BC170" s="33"/>
      <c r="BD170" s="36"/>
      <c r="BE170" s="18"/>
      <c r="BF170" s="34"/>
      <c r="BG170" s="37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8"/>
    </row>
    <row r="171" spans="2:75" ht="12.75">
      <c r="B171" s="29"/>
      <c r="C171" s="16"/>
      <c r="E171" s="177"/>
      <c r="G171" s="50"/>
      <c r="H171" s="17"/>
      <c r="I171" s="341"/>
      <c r="J171" s="251"/>
      <c r="L171" s="56"/>
      <c r="M171" s="175"/>
      <c r="O171" s="32"/>
      <c r="R171" s="56"/>
      <c r="S171" s="175"/>
      <c r="U171" s="32"/>
      <c r="X171" s="56"/>
      <c r="AA171" s="32"/>
      <c r="AB171" s="126"/>
      <c r="AD171" s="56"/>
      <c r="AG171" s="34"/>
      <c r="AJ171" s="56"/>
      <c r="AM171" s="34"/>
      <c r="AP171" s="56"/>
      <c r="AQ171" s="35"/>
      <c r="AS171" s="32"/>
      <c r="AV171" s="56"/>
      <c r="AW171" s="35"/>
      <c r="AY171" s="32"/>
      <c r="BB171" s="56"/>
      <c r="BC171" s="33"/>
      <c r="BD171" s="36"/>
      <c r="BE171" s="18"/>
      <c r="BF171" s="34"/>
      <c r="BG171" s="37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8"/>
    </row>
    <row r="172" spans="2:75" ht="12.75">
      <c r="B172" s="29"/>
      <c r="C172" s="16"/>
      <c r="E172" s="177"/>
      <c r="G172" s="50"/>
      <c r="H172" s="17"/>
      <c r="I172" s="341"/>
      <c r="J172" s="251"/>
      <c r="L172" s="56"/>
      <c r="M172" s="175"/>
      <c r="O172" s="32"/>
      <c r="R172" s="56"/>
      <c r="S172" s="175"/>
      <c r="U172" s="32"/>
      <c r="X172" s="56"/>
      <c r="AA172" s="32"/>
      <c r="AB172" s="126"/>
      <c r="AD172" s="56"/>
      <c r="AG172" s="34"/>
      <c r="AJ172" s="56"/>
      <c r="AM172" s="34"/>
      <c r="AP172" s="56"/>
      <c r="AQ172" s="35"/>
      <c r="AS172" s="32"/>
      <c r="AV172" s="56"/>
      <c r="AW172" s="35"/>
      <c r="AY172" s="32"/>
      <c r="BB172" s="56"/>
      <c r="BC172" s="33"/>
      <c r="BD172" s="36"/>
      <c r="BE172" s="18"/>
      <c r="BF172" s="34"/>
      <c r="BG172" s="37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8"/>
    </row>
    <row r="173" spans="2:75" ht="12.75">
      <c r="B173" s="29"/>
      <c r="C173" s="16"/>
      <c r="E173" s="177"/>
      <c r="G173" s="50"/>
      <c r="H173" s="17"/>
      <c r="I173" s="341"/>
      <c r="J173" s="251"/>
      <c r="L173" s="56"/>
      <c r="M173" s="175"/>
      <c r="O173" s="32"/>
      <c r="R173" s="56"/>
      <c r="S173" s="175"/>
      <c r="U173" s="32"/>
      <c r="X173" s="56"/>
      <c r="AA173" s="32"/>
      <c r="AB173" s="126"/>
      <c r="AD173" s="56"/>
      <c r="AG173" s="34"/>
      <c r="AJ173" s="56"/>
      <c r="AM173" s="34"/>
      <c r="AP173" s="56"/>
      <c r="AQ173" s="35"/>
      <c r="AS173" s="32"/>
      <c r="AV173" s="56"/>
      <c r="AW173" s="35"/>
      <c r="AY173" s="32"/>
      <c r="BB173" s="56"/>
      <c r="BC173" s="33"/>
      <c r="BD173" s="36"/>
      <c r="BE173" s="18"/>
      <c r="BF173" s="34"/>
      <c r="BG173" s="37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8"/>
    </row>
    <row r="174" spans="2:75" ht="12.75">
      <c r="B174" s="29"/>
      <c r="C174" s="16"/>
      <c r="E174" s="177"/>
      <c r="G174" s="50"/>
      <c r="H174" s="17"/>
      <c r="I174" s="341"/>
      <c r="J174" s="251"/>
      <c r="L174" s="56"/>
      <c r="M174" s="175"/>
      <c r="O174" s="32"/>
      <c r="R174" s="56"/>
      <c r="S174" s="175"/>
      <c r="U174" s="32"/>
      <c r="X174" s="56"/>
      <c r="AA174" s="32"/>
      <c r="AB174" s="126"/>
      <c r="AD174" s="56"/>
      <c r="AG174" s="34"/>
      <c r="AJ174" s="56"/>
      <c r="AM174" s="34"/>
      <c r="AP174" s="56"/>
      <c r="AQ174" s="35"/>
      <c r="AS174" s="32"/>
      <c r="AV174" s="56"/>
      <c r="AW174" s="35"/>
      <c r="AY174" s="32"/>
      <c r="BB174" s="56"/>
      <c r="BC174" s="33"/>
      <c r="BD174" s="36"/>
      <c r="BE174" s="18"/>
      <c r="BF174" s="34"/>
      <c r="BG174" s="37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8"/>
    </row>
    <row r="175" spans="2:75" ht="12.75">
      <c r="B175" s="29"/>
      <c r="C175" s="16"/>
      <c r="E175" s="177"/>
      <c r="G175" s="50"/>
      <c r="H175" s="17"/>
      <c r="I175" s="341"/>
      <c r="J175" s="251"/>
      <c r="L175" s="56"/>
      <c r="M175" s="175"/>
      <c r="O175" s="32"/>
      <c r="R175" s="56"/>
      <c r="S175" s="175"/>
      <c r="U175" s="32"/>
      <c r="X175" s="56"/>
      <c r="AA175" s="32"/>
      <c r="AB175" s="126"/>
      <c r="AD175" s="56"/>
      <c r="AG175" s="34"/>
      <c r="AJ175" s="56"/>
      <c r="AM175" s="34"/>
      <c r="AP175" s="56"/>
      <c r="AQ175" s="35"/>
      <c r="AS175" s="32"/>
      <c r="AV175" s="56"/>
      <c r="AW175" s="35"/>
      <c r="AY175" s="32"/>
      <c r="BB175" s="56"/>
      <c r="BC175" s="33"/>
      <c r="BD175" s="36"/>
      <c r="BE175" s="18"/>
      <c r="BF175" s="34"/>
      <c r="BG175" s="37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8"/>
    </row>
    <row r="176" spans="2:75" ht="12.75">
      <c r="B176" s="29"/>
      <c r="C176" s="16"/>
      <c r="E176" s="177"/>
      <c r="G176" s="50"/>
      <c r="H176" s="17"/>
      <c r="I176" s="341"/>
      <c r="J176" s="251"/>
      <c r="L176" s="56"/>
      <c r="M176" s="175"/>
      <c r="O176" s="32"/>
      <c r="R176" s="56"/>
      <c r="S176" s="175"/>
      <c r="U176" s="32"/>
      <c r="X176" s="56"/>
      <c r="AA176" s="32"/>
      <c r="AB176" s="126"/>
      <c r="AD176" s="56"/>
      <c r="AG176" s="34"/>
      <c r="AJ176" s="56"/>
      <c r="AM176" s="34"/>
      <c r="AP176" s="56"/>
      <c r="AQ176" s="35"/>
      <c r="AS176" s="32"/>
      <c r="AV176" s="56"/>
      <c r="AW176" s="35"/>
      <c r="AY176" s="32"/>
      <c r="BB176" s="56"/>
      <c r="BC176" s="33"/>
      <c r="BD176" s="36"/>
      <c r="BE176" s="18"/>
      <c r="BF176" s="34"/>
      <c r="BG176" s="37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8"/>
    </row>
    <row r="177" spans="2:75" ht="12.75">
      <c r="B177" s="29"/>
      <c r="C177" s="16"/>
      <c r="E177" s="177"/>
      <c r="G177" s="50"/>
      <c r="H177" s="17"/>
      <c r="I177" s="341"/>
      <c r="J177" s="251"/>
      <c r="L177" s="56"/>
      <c r="M177" s="175"/>
      <c r="O177" s="32"/>
      <c r="R177" s="56"/>
      <c r="S177" s="175"/>
      <c r="U177" s="32"/>
      <c r="X177" s="56"/>
      <c r="AA177" s="32"/>
      <c r="AB177" s="126"/>
      <c r="AD177" s="56"/>
      <c r="AG177" s="34"/>
      <c r="AJ177" s="56"/>
      <c r="AM177" s="34"/>
      <c r="AP177" s="56"/>
      <c r="AQ177" s="35"/>
      <c r="AS177" s="32"/>
      <c r="AV177" s="56"/>
      <c r="AW177" s="35"/>
      <c r="AY177" s="32"/>
      <c r="BB177" s="56"/>
      <c r="BC177" s="33"/>
      <c r="BD177" s="36"/>
      <c r="BE177" s="18"/>
      <c r="BF177" s="34"/>
      <c r="BG177" s="37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8"/>
    </row>
    <row r="178" spans="2:75" ht="12.75">
      <c r="B178" s="29"/>
      <c r="C178" s="16"/>
      <c r="E178" s="177"/>
      <c r="G178" s="50"/>
      <c r="H178" s="17"/>
      <c r="I178" s="341"/>
      <c r="J178" s="251"/>
      <c r="L178" s="56"/>
      <c r="M178" s="175"/>
      <c r="O178" s="32"/>
      <c r="R178" s="56"/>
      <c r="S178" s="175"/>
      <c r="U178" s="32"/>
      <c r="X178" s="56"/>
      <c r="AA178" s="32"/>
      <c r="AB178" s="126"/>
      <c r="AD178" s="56"/>
      <c r="AG178" s="34"/>
      <c r="AJ178" s="56"/>
      <c r="AM178" s="34"/>
      <c r="AP178" s="56"/>
      <c r="AQ178" s="35"/>
      <c r="AS178" s="32"/>
      <c r="AV178" s="56"/>
      <c r="AW178" s="35"/>
      <c r="AY178" s="32"/>
      <c r="BB178" s="56"/>
      <c r="BC178" s="33"/>
      <c r="BD178" s="36"/>
      <c r="BE178" s="18"/>
      <c r="BF178" s="34"/>
      <c r="BG178" s="37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8"/>
    </row>
    <row r="179" spans="2:75" ht="12.75">
      <c r="B179" s="29"/>
      <c r="C179" s="16"/>
      <c r="E179" s="177"/>
      <c r="G179" s="50"/>
      <c r="H179" s="17"/>
      <c r="I179" s="341"/>
      <c r="J179" s="251"/>
      <c r="L179" s="56"/>
      <c r="M179" s="175"/>
      <c r="O179" s="32"/>
      <c r="R179" s="56"/>
      <c r="S179" s="175"/>
      <c r="U179" s="32"/>
      <c r="X179" s="56"/>
      <c r="AA179" s="32"/>
      <c r="AB179" s="126"/>
      <c r="AD179" s="56"/>
      <c r="AG179" s="34"/>
      <c r="AJ179" s="56"/>
      <c r="AM179" s="34"/>
      <c r="AP179" s="56"/>
      <c r="AQ179" s="35"/>
      <c r="AS179" s="32"/>
      <c r="AV179" s="56"/>
      <c r="AW179" s="35"/>
      <c r="AY179" s="32"/>
      <c r="BB179" s="56"/>
      <c r="BC179" s="33"/>
      <c r="BD179" s="36"/>
      <c r="BE179" s="18"/>
      <c r="BF179" s="34"/>
      <c r="BG179" s="37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8"/>
    </row>
    <row r="180" spans="2:75" ht="12.75">
      <c r="B180" s="29"/>
      <c r="C180" s="16"/>
      <c r="E180" s="177"/>
      <c r="G180" s="50"/>
      <c r="H180" s="17"/>
      <c r="I180" s="341"/>
      <c r="J180" s="251"/>
      <c r="L180" s="56"/>
      <c r="M180" s="175"/>
      <c r="O180" s="32"/>
      <c r="R180" s="56"/>
      <c r="S180" s="175"/>
      <c r="U180" s="32"/>
      <c r="X180" s="56"/>
      <c r="AA180" s="32"/>
      <c r="AB180" s="126"/>
      <c r="AD180" s="56"/>
      <c r="AG180" s="34"/>
      <c r="AJ180" s="56"/>
      <c r="AM180" s="34"/>
      <c r="AP180" s="56"/>
      <c r="AQ180" s="35"/>
      <c r="AS180" s="32"/>
      <c r="AV180" s="56"/>
      <c r="AW180" s="35"/>
      <c r="AY180" s="32"/>
      <c r="BB180" s="56"/>
      <c r="BC180" s="33"/>
      <c r="BD180" s="36"/>
      <c r="BE180" s="18"/>
      <c r="BF180" s="34"/>
      <c r="BG180" s="37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8"/>
    </row>
    <row r="181" spans="2:75" ht="12.75">
      <c r="B181" s="29"/>
      <c r="C181" s="16"/>
      <c r="E181" s="177"/>
      <c r="G181" s="50"/>
      <c r="H181" s="17"/>
      <c r="I181" s="341"/>
      <c r="J181" s="251"/>
      <c r="L181" s="56"/>
      <c r="M181" s="175"/>
      <c r="O181" s="32"/>
      <c r="R181" s="56"/>
      <c r="S181" s="175"/>
      <c r="U181" s="32"/>
      <c r="X181" s="56"/>
      <c r="AA181" s="32"/>
      <c r="AB181" s="126"/>
      <c r="AD181" s="56"/>
      <c r="AG181" s="34"/>
      <c r="AJ181" s="56"/>
      <c r="AM181" s="34"/>
      <c r="AP181" s="56"/>
      <c r="AQ181" s="35"/>
      <c r="AS181" s="32"/>
      <c r="AV181" s="56"/>
      <c r="AW181" s="35"/>
      <c r="AY181" s="32"/>
      <c r="BB181" s="56"/>
      <c r="BC181" s="33"/>
      <c r="BD181" s="36"/>
      <c r="BE181" s="18"/>
      <c r="BF181" s="34"/>
      <c r="BG181" s="37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8"/>
    </row>
    <row r="182" spans="2:75" ht="12.75" customHeight="1">
      <c r="B182" s="29"/>
      <c r="C182" s="16"/>
      <c r="E182" s="177"/>
      <c r="G182" s="50"/>
      <c r="H182" s="17"/>
      <c r="I182" s="341"/>
      <c r="J182" s="251"/>
      <c r="L182" s="56"/>
      <c r="M182" s="175"/>
      <c r="O182" s="32"/>
      <c r="R182" s="56"/>
      <c r="S182" s="175"/>
      <c r="U182" s="32"/>
      <c r="X182" s="56"/>
      <c r="AA182" s="32"/>
      <c r="AB182" s="126"/>
      <c r="AD182" s="56"/>
      <c r="AG182" s="34"/>
      <c r="AJ182" s="56"/>
      <c r="AM182" s="34"/>
      <c r="AP182" s="56"/>
      <c r="AQ182" s="35"/>
      <c r="AS182" s="32"/>
      <c r="AV182" s="56"/>
      <c r="AW182" s="35"/>
      <c r="AY182" s="32"/>
      <c r="BB182" s="56"/>
      <c r="BC182" s="33"/>
      <c r="BD182" s="36"/>
      <c r="BE182" s="18"/>
      <c r="BF182" s="34"/>
      <c r="BG182" s="37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8"/>
    </row>
    <row r="183" spans="2:75" ht="12.75">
      <c r="B183" s="29"/>
      <c r="C183" s="16"/>
      <c r="E183" s="177"/>
      <c r="G183" s="50"/>
      <c r="H183" s="17"/>
      <c r="I183" s="341"/>
      <c r="J183" s="251"/>
      <c r="L183" s="56"/>
      <c r="M183" s="175"/>
      <c r="O183" s="32"/>
      <c r="R183" s="56"/>
      <c r="S183" s="175"/>
      <c r="U183" s="32"/>
      <c r="X183" s="56"/>
      <c r="AA183" s="32"/>
      <c r="AB183" s="126"/>
      <c r="AD183" s="56"/>
      <c r="AG183" s="34"/>
      <c r="AJ183" s="56"/>
      <c r="AM183" s="34"/>
      <c r="AP183" s="56"/>
      <c r="AQ183" s="35"/>
      <c r="AS183" s="32"/>
      <c r="AV183" s="56"/>
      <c r="AW183" s="35"/>
      <c r="AY183" s="32"/>
      <c r="BB183" s="56"/>
      <c r="BC183" s="33"/>
      <c r="BD183" s="36"/>
      <c r="BE183" s="18"/>
      <c r="BF183" s="34"/>
      <c r="BG183" s="37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8"/>
    </row>
    <row r="184" spans="2:75" ht="12.75">
      <c r="B184" s="29"/>
      <c r="C184" s="16"/>
      <c r="E184" s="177"/>
      <c r="G184" s="50"/>
      <c r="H184" s="17"/>
      <c r="I184" s="341"/>
      <c r="J184" s="251"/>
      <c r="L184" s="56"/>
      <c r="M184" s="175"/>
      <c r="O184" s="32"/>
      <c r="R184" s="56"/>
      <c r="S184" s="175"/>
      <c r="U184" s="32"/>
      <c r="X184" s="56"/>
      <c r="AA184" s="32"/>
      <c r="AB184" s="126"/>
      <c r="AD184" s="56"/>
      <c r="AG184" s="34"/>
      <c r="AJ184" s="56"/>
      <c r="AM184" s="34"/>
      <c r="AP184" s="56"/>
      <c r="AQ184" s="35"/>
      <c r="AS184" s="32"/>
      <c r="AV184" s="56"/>
      <c r="AW184" s="35"/>
      <c r="AY184" s="32"/>
      <c r="BB184" s="56"/>
      <c r="BC184" s="33"/>
      <c r="BD184" s="36"/>
      <c r="BE184" s="18"/>
      <c r="BF184" s="34"/>
      <c r="BG184" s="37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8"/>
    </row>
    <row r="185" spans="2:75" ht="12.75">
      <c r="B185" s="29"/>
      <c r="C185" s="16"/>
      <c r="E185" s="177"/>
      <c r="G185" s="50"/>
      <c r="H185" s="17"/>
      <c r="I185" s="341"/>
      <c r="J185" s="251"/>
      <c r="L185" s="56"/>
      <c r="M185" s="175"/>
      <c r="O185" s="32"/>
      <c r="R185" s="56"/>
      <c r="S185" s="175"/>
      <c r="U185" s="32"/>
      <c r="X185" s="56"/>
      <c r="AA185" s="32"/>
      <c r="AB185" s="126"/>
      <c r="AD185" s="56"/>
      <c r="AG185" s="34"/>
      <c r="AJ185" s="56"/>
      <c r="AM185" s="34"/>
      <c r="AP185" s="56"/>
      <c r="AQ185" s="35"/>
      <c r="AS185" s="32"/>
      <c r="AV185" s="56"/>
      <c r="AW185" s="35"/>
      <c r="AY185" s="32"/>
      <c r="BB185" s="56"/>
      <c r="BC185" s="33"/>
      <c r="BD185" s="36"/>
      <c r="BE185" s="18"/>
      <c r="BF185" s="34"/>
      <c r="BG185" s="37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8"/>
    </row>
    <row r="186" spans="2:75" ht="12.75">
      <c r="B186" s="29"/>
      <c r="C186" s="16"/>
      <c r="E186" s="177"/>
      <c r="G186" s="50"/>
      <c r="H186" s="17"/>
      <c r="I186" s="341"/>
      <c r="J186" s="251"/>
      <c r="L186" s="56"/>
      <c r="M186" s="175"/>
      <c r="O186" s="32"/>
      <c r="R186" s="56"/>
      <c r="S186" s="175"/>
      <c r="U186" s="32"/>
      <c r="X186" s="56"/>
      <c r="AA186" s="32"/>
      <c r="AB186" s="126"/>
      <c r="AD186" s="56"/>
      <c r="AG186" s="34"/>
      <c r="AJ186" s="56"/>
      <c r="AM186" s="34"/>
      <c r="AP186" s="56"/>
      <c r="AQ186" s="35"/>
      <c r="AS186" s="32"/>
      <c r="AV186" s="56"/>
      <c r="AW186" s="35"/>
      <c r="AY186" s="32"/>
      <c r="BB186" s="56"/>
      <c r="BC186" s="33"/>
      <c r="BD186" s="36"/>
      <c r="BE186" s="18"/>
      <c r="BF186" s="34"/>
      <c r="BG186" s="37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8"/>
    </row>
    <row r="187" spans="2:75" ht="12.75">
      <c r="B187" s="29"/>
      <c r="C187" s="16"/>
      <c r="E187" s="177"/>
      <c r="G187" s="50"/>
      <c r="H187" s="17"/>
      <c r="I187" s="341"/>
      <c r="J187" s="251"/>
      <c r="L187" s="56"/>
      <c r="M187" s="175"/>
      <c r="O187" s="32"/>
      <c r="R187" s="56"/>
      <c r="S187" s="175"/>
      <c r="U187" s="32"/>
      <c r="X187" s="56"/>
      <c r="AA187" s="32"/>
      <c r="AB187" s="126"/>
      <c r="AD187" s="56"/>
      <c r="AG187" s="34"/>
      <c r="AJ187" s="56"/>
      <c r="AM187" s="34"/>
      <c r="AP187" s="56"/>
      <c r="AQ187" s="35"/>
      <c r="AS187" s="32"/>
      <c r="AV187" s="56"/>
      <c r="AW187" s="35"/>
      <c r="AY187" s="32"/>
      <c r="BB187" s="56"/>
      <c r="BC187" s="33"/>
      <c r="BD187" s="36"/>
      <c r="BE187" s="18"/>
      <c r="BF187" s="34"/>
      <c r="BG187" s="37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8"/>
    </row>
    <row r="188" spans="2:75" ht="12.75">
      <c r="B188" s="29"/>
      <c r="C188" s="16"/>
      <c r="E188" s="177"/>
      <c r="G188" s="50"/>
      <c r="H188" s="17"/>
      <c r="I188" s="341"/>
      <c r="J188" s="251"/>
      <c r="L188" s="56"/>
      <c r="M188" s="175"/>
      <c r="O188" s="32"/>
      <c r="R188" s="56"/>
      <c r="S188" s="175"/>
      <c r="U188" s="32"/>
      <c r="X188" s="56"/>
      <c r="AA188" s="32"/>
      <c r="AB188" s="126"/>
      <c r="AD188" s="56"/>
      <c r="AG188" s="34"/>
      <c r="AJ188" s="56"/>
      <c r="AM188" s="34"/>
      <c r="AP188" s="56"/>
      <c r="AQ188" s="35"/>
      <c r="AS188" s="32"/>
      <c r="AV188" s="56"/>
      <c r="AW188" s="35"/>
      <c r="AY188" s="32"/>
      <c r="BB188" s="56"/>
      <c r="BC188" s="33"/>
      <c r="BD188" s="36"/>
      <c r="BE188" s="18"/>
      <c r="BF188" s="34"/>
      <c r="BG188" s="37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8"/>
    </row>
    <row r="189" spans="2:75" ht="12.75">
      <c r="B189" s="29"/>
      <c r="C189" s="16"/>
      <c r="E189" s="177"/>
      <c r="G189" s="50"/>
      <c r="H189" s="17"/>
      <c r="I189" s="341"/>
      <c r="J189" s="251"/>
      <c r="L189" s="56"/>
      <c r="M189" s="175"/>
      <c r="O189" s="32"/>
      <c r="R189" s="56"/>
      <c r="S189" s="175"/>
      <c r="U189" s="32"/>
      <c r="X189" s="56"/>
      <c r="AA189" s="32"/>
      <c r="AB189" s="126"/>
      <c r="AD189" s="56"/>
      <c r="AG189" s="34"/>
      <c r="AJ189" s="56"/>
      <c r="AM189" s="34"/>
      <c r="AP189" s="56"/>
      <c r="AQ189" s="35"/>
      <c r="AS189" s="32"/>
      <c r="AV189" s="56"/>
      <c r="AW189" s="35"/>
      <c r="AY189" s="32"/>
      <c r="BB189" s="56"/>
      <c r="BC189" s="33"/>
      <c r="BD189" s="36"/>
      <c r="BE189" s="18"/>
      <c r="BF189" s="34"/>
      <c r="BG189" s="37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8"/>
    </row>
    <row r="190" spans="2:75" ht="12.75">
      <c r="B190" s="29"/>
      <c r="C190" s="16"/>
      <c r="E190" s="177"/>
      <c r="G190" s="50"/>
      <c r="H190" s="17"/>
      <c r="I190" s="341"/>
      <c r="J190" s="251"/>
      <c r="L190" s="56"/>
      <c r="M190" s="175"/>
      <c r="O190" s="32"/>
      <c r="R190" s="56"/>
      <c r="S190" s="175"/>
      <c r="U190" s="32"/>
      <c r="X190" s="56"/>
      <c r="AA190" s="32"/>
      <c r="AB190" s="126"/>
      <c r="AD190" s="56"/>
      <c r="AG190" s="34"/>
      <c r="AJ190" s="56"/>
      <c r="AM190" s="34"/>
      <c r="AP190" s="56"/>
      <c r="AQ190" s="35"/>
      <c r="AS190" s="32"/>
      <c r="AV190" s="56"/>
      <c r="AW190" s="35"/>
      <c r="AY190" s="32"/>
      <c r="BB190" s="56"/>
      <c r="BC190" s="33"/>
      <c r="BD190" s="36"/>
      <c r="BE190" s="18"/>
      <c r="BF190" s="34"/>
      <c r="BG190" s="37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8"/>
    </row>
    <row r="191" spans="2:75" ht="12.75">
      <c r="B191" s="29"/>
      <c r="C191" s="16"/>
      <c r="E191" s="177"/>
      <c r="G191" s="50"/>
      <c r="H191" s="17"/>
      <c r="I191" s="341"/>
      <c r="J191" s="251"/>
      <c r="L191" s="56"/>
      <c r="M191" s="175"/>
      <c r="O191" s="32"/>
      <c r="R191" s="56"/>
      <c r="S191" s="175"/>
      <c r="U191" s="32"/>
      <c r="X191" s="56"/>
      <c r="AA191" s="32"/>
      <c r="AB191" s="126"/>
      <c r="AD191" s="56"/>
      <c r="AG191" s="34"/>
      <c r="AJ191" s="56"/>
      <c r="AM191" s="34"/>
      <c r="AP191" s="56"/>
      <c r="AQ191" s="35"/>
      <c r="AS191" s="32"/>
      <c r="AV191" s="56"/>
      <c r="AW191" s="35"/>
      <c r="AY191" s="32"/>
      <c r="BB191" s="56"/>
      <c r="BC191" s="33"/>
      <c r="BD191" s="36"/>
      <c r="BE191" s="18"/>
      <c r="BF191" s="34"/>
      <c r="BG191" s="37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8"/>
    </row>
    <row r="192" spans="2:75" ht="12.75" customHeight="1">
      <c r="B192" s="29"/>
      <c r="C192" s="16"/>
      <c r="E192" s="177"/>
      <c r="G192" s="50"/>
      <c r="H192" s="17"/>
      <c r="I192" s="341"/>
      <c r="J192" s="251"/>
      <c r="L192" s="56"/>
      <c r="M192" s="175"/>
      <c r="O192" s="32"/>
      <c r="R192" s="56"/>
      <c r="S192" s="175"/>
      <c r="U192" s="32"/>
      <c r="X192" s="56"/>
      <c r="AA192" s="32"/>
      <c r="AB192" s="126"/>
      <c r="AD192" s="56"/>
      <c r="AG192" s="34"/>
      <c r="AJ192" s="56"/>
      <c r="AM192" s="34"/>
      <c r="AP192" s="56"/>
      <c r="AQ192" s="35"/>
      <c r="AS192" s="32"/>
      <c r="AV192" s="56"/>
      <c r="AW192" s="35"/>
      <c r="AY192" s="32"/>
      <c r="BB192" s="56"/>
      <c r="BC192" s="33"/>
      <c r="BD192" s="36"/>
      <c r="BE192" s="18"/>
      <c r="BF192" s="34"/>
      <c r="BG192" s="37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8"/>
    </row>
    <row r="193" spans="2:75" ht="12.75">
      <c r="B193" s="29"/>
      <c r="C193" s="16"/>
      <c r="E193" s="177"/>
      <c r="G193" s="50"/>
      <c r="H193" s="17"/>
      <c r="I193" s="341"/>
      <c r="J193" s="251"/>
      <c r="L193" s="56"/>
      <c r="M193" s="175"/>
      <c r="O193" s="32"/>
      <c r="R193" s="56"/>
      <c r="S193" s="175"/>
      <c r="U193" s="32"/>
      <c r="X193" s="56"/>
      <c r="AA193" s="32"/>
      <c r="AB193" s="126"/>
      <c r="AD193" s="56"/>
      <c r="AG193" s="34"/>
      <c r="AJ193" s="56"/>
      <c r="AM193" s="34"/>
      <c r="AP193" s="56"/>
      <c r="AQ193" s="35"/>
      <c r="AS193" s="32"/>
      <c r="AV193" s="56"/>
      <c r="AW193" s="35"/>
      <c r="AY193" s="32"/>
      <c r="BB193" s="56"/>
      <c r="BC193" s="33"/>
      <c r="BD193" s="36"/>
      <c r="BE193" s="18"/>
      <c r="BF193" s="34"/>
      <c r="BG193" s="37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8"/>
    </row>
    <row r="194" spans="2:75" ht="12.75" customHeight="1">
      <c r="B194" s="29"/>
      <c r="C194" s="16"/>
      <c r="E194" s="177"/>
      <c r="G194" s="50"/>
      <c r="H194" s="17"/>
      <c r="I194" s="341"/>
      <c r="J194" s="251"/>
      <c r="L194" s="56"/>
      <c r="M194" s="175"/>
      <c r="O194" s="32"/>
      <c r="R194" s="56"/>
      <c r="S194" s="175"/>
      <c r="U194" s="32"/>
      <c r="X194" s="56"/>
      <c r="AA194" s="32"/>
      <c r="AB194" s="126"/>
      <c r="AD194" s="56"/>
      <c r="AG194" s="34"/>
      <c r="AJ194" s="56"/>
      <c r="AM194" s="34"/>
      <c r="AP194" s="56"/>
      <c r="AQ194" s="35"/>
      <c r="AS194" s="32"/>
      <c r="AV194" s="56"/>
      <c r="AW194" s="35"/>
      <c r="AY194" s="32"/>
      <c r="BB194" s="56"/>
      <c r="BC194" s="33"/>
      <c r="BD194" s="36"/>
      <c r="BE194" s="18"/>
      <c r="BF194" s="34"/>
      <c r="BG194" s="37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8"/>
    </row>
    <row r="195" spans="2:75" ht="12.75">
      <c r="B195" s="29"/>
      <c r="C195" s="16"/>
      <c r="E195" s="177"/>
      <c r="G195" s="50"/>
      <c r="H195" s="17"/>
      <c r="I195" s="341"/>
      <c r="J195" s="251"/>
      <c r="L195" s="56"/>
      <c r="M195" s="175"/>
      <c r="O195" s="32"/>
      <c r="R195" s="56"/>
      <c r="S195" s="175"/>
      <c r="U195" s="32"/>
      <c r="X195" s="56"/>
      <c r="AA195" s="32"/>
      <c r="AB195" s="126"/>
      <c r="AD195" s="56"/>
      <c r="AG195" s="34"/>
      <c r="AJ195" s="56"/>
      <c r="AM195" s="34"/>
      <c r="AP195" s="56"/>
      <c r="AQ195" s="35"/>
      <c r="AS195" s="32"/>
      <c r="AV195" s="56"/>
      <c r="AW195" s="35"/>
      <c r="AY195" s="32"/>
      <c r="BB195" s="56"/>
      <c r="BC195" s="33"/>
      <c r="BD195" s="36"/>
      <c r="BE195" s="18"/>
      <c r="BF195" s="34"/>
      <c r="BG195" s="37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8"/>
    </row>
    <row r="196" spans="2:75" ht="12.75">
      <c r="B196" s="29"/>
      <c r="C196" s="16"/>
      <c r="E196" s="177"/>
      <c r="G196" s="50"/>
      <c r="H196" s="17"/>
      <c r="I196" s="341"/>
      <c r="J196" s="251"/>
      <c r="L196" s="56"/>
      <c r="M196" s="175"/>
      <c r="O196" s="32"/>
      <c r="R196" s="56"/>
      <c r="S196" s="175"/>
      <c r="U196" s="32"/>
      <c r="X196" s="56"/>
      <c r="AA196" s="32"/>
      <c r="AB196" s="126"/>
      <c r="AD196" s="56"/>
      <c r="AG196" s="34"/>
      <c r="AJ196" s="56"/>
      <c r="AM196" s="34"/>
      <c r="AP196" s="56"/>
      <c r="AQ196" s="35"/>
      <c r="AS196" s="32"/>
      <c r="AV196" s="56"/>
      <c r="AW196" s="35"/>
      <c r="AY196" s="32"/>
      <c r="BB196" s="56"/>
      <c r="BC196" s="33"/>
      <c r="BD196" s="36"/>
      <c r="BE196" s="18"/>
      <c r="BF196" s="34"/>
      <c r="BG196" s="37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8"/>
    </row>
    <row r="197" spans="2:75" ht="12.75">
      <c r="B197" s="29"/>
      <c r="C197" s="16"/>
      <c r="E197" s="177"/>
      <c r="G197" s="50"/>
      <c r="H197" s="17"/>
      <c r="I197" s="341"/>
      <c r="J197" s="251"/>
      <c r="L197" s="56"/>
      <c r="M197" s="175"/>
      <c r="O197" s="32"/>
      <c r="R197" s="56"/>
      <c r="S197" s="175"/>
      <c r="U197" s="32"/>
      <c r="X197" s="56"/>
      <c r="AA197" s="32"/>
      <c r="AB197" s="126"/>
      <c r="AD197" s="56"/>
      <c r="AG197" s="34"/>
      <c r="AJ197" s="56"/>
      <c r="AM197" s="34"/>
      <c r="AP197" s="56"/>
      <c r="AQ197" s="35"/>
      <c r="AS197" s="32"/>
      <c r="AV197" s="56"/>
      <c r="AW197" s="35"/>
      <c r="AY197" s="32"/>
      <c r="BB197" s="56"/>
      <c r="BC197" s="33"/>
      <c r="BD197" s="36"/>
      <c r="BE197" s="18"/>
      <c r="BF197" s="34"/>
      <c r="BG197" s="37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8"/>
    </row>
    <row r="198" spans="2:75" ht="12.75">
      <c r="B198" s="29"/>
      <c r="C198" s="16"/>
      <c r="E198" s="177"/>
      <c r="G198" s="50"/>
      <c r="H198" s="17"/>
      <c r="I198" s="341"/>
      <c r="J198" s="251"/>
      <c r="L198" s="56"/>
      <c r="M198" s="175"/>
      <c r="O198" s="32"/>
      <c r="R198" s="56"/>
      <c r="S198" s="175"/>
      <c r="U198" s="32"/>
      <c r="X198" s="56"/>
      <c r="AA198" s="32"/>
      <c r="AB198" s="126"/>
      <c r="AD198" s="56"/>
      <c r="AG198" s="34"/>
      <c r="AJ198" s="56"/>
      <c r="AM198" s="34"/>
      <c r="AP198" s="56"/>
      <c r="AQ198" s="35"/>
      <c r="AS198" s="32"/>
      <c r="AV198" s="56"/>
      <c r="AW198" s="35"/>
      <c r="AY198" s="32"/>
      <c r="BB198" s="56"/>
      <c r="BC198" s="33"/>
      <c r="BD198" s="36"/>
      <c r="BE198" s="18"/>
      <c r="BF198" s="34"/>
      <c r="BG198" s="37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8"/>
    </row>
    <row r="199" spans="2:75" ht="12.75">
      <c r="B199" s="29"/>
      <c r="C199" s="16"/>
      <c r="E199" s="177"/>
      <c r="G199" s="50"/>
      <c r="H199" s="17"/>
      <c r="I199" s="341"/>
      <c r="J199" s="251"/>
      <c r="L199" s="56"/>
      <c r="M199" s="175"/>
      <c r="O199" s="32"/>
      <c r="R199" s="56"/>
      <c r="S199" s="175"/>
      <c r="U199" s="32"/>
      <c r="X199" s="56"/>
      <c r="AA199" s="32"/>
      <c r="AB199" s="126"/>
      <c r="AD199" s="56"/>
      <c r="AG199" s="34"/>
      <c r="AJ199" s="56"/>
      <c r="AM199" s="34"/>
      <c r="AP199" s="56"/>
      <c r="AQ199" s="35"/>
      <c r="AS199" s="32"/>
      <c r="AV199" s="56"/>
      <c r="AW199" s="35"/>
      <c r="AY199" s="32"/>
      <c r="BB199" s="56"/>
      <c r="BC199" s="33"/>
      <c r="BD199" s="36"/>
      <c r="BE199" s="18"/>
      <c r="BF199" s="34"/>
      <c r="BG199" s="37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8"/>
    </row>
    <row r="200" spans="2:75" ht="12.75">
      <c r="B200" s="29"/>
      <c r="C200" s="16"/>
      <c r="E200" s="177"/>
      <c r="G200" s="50"/>
      <c r="H200" s="17"/>
      <c r="I200" s="341"/>
      <c r="J200" s="251"/>
      <c r="L200" s="56"/>
      <c r="M200" s="175"/>
      <c r="O200" s="32"/>
      <c r="R200" s="56"/>
      <c r="S200" s="175"/>
      <c r="U200" s="32"/>
      <c r="X200" s="56"/>
      <c r="AA200" s="32"/>
      <c r="AB200" s="126"/>
      <c r="AD200" s="56"/>
      <c r="AG200" s="34"/>
      <c r="AJ200" s="56"/>
      <c r="AM200" s="34"/>
      <c r="AP200" s="56"/>
      <c r="AQ200" s="35"/>
      <c r="AS200" s="32"/>
      <c r="AV200" s="56"/>
      <c r="AW200" s="35"/>
      <c r="AY200" s="32"/>
      <c r="BB200" s="56"/>
      <c r="BC200" s="33"/>
      <c r="BD200" s="36"/>
      <c r="BE200" s="18"/>
      <c r="BF200" s="34"/>
      <c r="BG200" s="37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8"/>
    </row>
    <row r="201" spans="2:75" ht="12.75">
      <c r="B201" s="29"/>
      <c r="C201" s="16"/>
      <c r="E201" s="177"/>
      <c r="G201" s="50"/>
      <c r="H201" s="17"/>
      <c r="I201" s="341"/>
      <c r="J201" s="251"/>
      <c r="L201" s="56"/>
      <c r="M201" s="175"/>
      <c r="O201" s="32"/>
      <c r="R201" s="56"/>
      <c r="S201" s="175"/>
      <c r="U201" s="32"/>
      <c r="X201" s="56"/>
      <c r="AA201" s="32"/>
      <c r="AB201" s="126"/>
      <c r="AD201" s="56"/>
      <c r="AG201" s="34"/>
      <c r="AJ201" s="56"/>
      <c r="AM201" s="34"/>
      <c r="AP201" s="56"/>
      <c r="AQ201" s="35"/>
      <c r="AS201" s="32"/>
      <c r="AV201" s="56"/>
      <c r="AW201" s="35"/>
      <c r="AY201" s="32"/>
      <c r="BB201" s="56"/>
      <c r="BC201" s="33"/>
      <c r="BD201" s="36"/>
      <c r="BE201" s="18"/>
      <c r="BF201" s="34"/>
      <c r="BG201" s="37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8"/>
    </row>
    <row r="202" spans="2:75" ht="12.75">
      <c r="B202" s="29"/>
      <c r="C202" s="16"/>
      <c r="E202" s="177"/>
      <c r="G202" s="50"/>
      <c r="H202" s="17"/>
      <c r="I202" s="341"/>
      <c r="J202" s="251"/>
      <c r="L202" s="56"/>
      <c r="M202" s="175"/>
      <c r="O202" s="32"/>
      <c r="R202" s="56"/>
      <c r="S202" s="175"/>
      <c r="U202" s="32"/>
      <c r="X202" s="56"/>
      <c r="AA202" s="32"/>
      <c r="AB202" s="126"/>
      <c r="AD202" s="56"/>
      <c r="AG202" s="34"/>
      <c r="AJ202" s="56"/>
      <c r="AM202" s="34"/>
      <c r="AP202" s="56"/>
      <c r="AQ202" s="35"/>
      <c r="AS202" s="32"/>
      <c r="AV202" s="56"/>
      <c r="AW202" s="35"/>
      <c r="AY202" s="32"/>
      <c r="BB202" s="56"/>
      <c r="BC202" s="33"/>
      <c r="BD202" s="36"/>
      <c r="BE202" s="18"/>
      <c r="BF202" s="34"/>
      <c r="BG202" s="37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8"/>
    </row>
    <row r="203" spans="2:75" ht="12.75">
      <c r="B203" s="29"/>
      <c r="C203" s="16"/>
      <c r="E203" s="177"/>
      <c r="G203" s="50"/>
      <c r="H203" s="17"/>
      <c r="I203" s="341"/>
      <c r="J203" s="251"/>
      <c r="L203" s="56"/>
      <c r="M203" s="175"/>
      <c r="O203" s="32"/>
      <c r="R203" s="56"/>
      <c r="S203" s="175"/>
      <c r="U203" s="32"/>
      <c r="X203" s="56"/>
      <c r="AA203" s="32"/>
      <c r="AB203" s="126"/>
      <c r="AD203" s="56"/>
      <c r="AG203" s="34"/>
      <c r="AJ203" s="56"/>
      <c r="AM203" s="34"/>
      <c r="AP203" s="56"/>
      <c r="AQ203" s="35"/>
      <c r="AS203" s="32"/>
      <c r="AV203" s="56"/>
      <c r="AW203" s="35"/>
      <c r="AY203" s="32"/>
      <c r="BB203" s="56"/>
      <c r="BC203" s="33"/>
      <c r="BD203" s="36"/>
      <c r="BE203" s="18"/>
      <c r="BF203" s="34"/>
      <c r="BG203" s="37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8"/>
    </row>
    <row r="204" spans="2:75" ht="12.75">
      <c r="B204" s="29"/>
      <c r="C204" s="16"/>
      <c r="E204" s="177"/>
      <c r="G204" s="50"/>
      <c r="H204" s="17"/>
      <c r="I204" s="341"/>
      <c r="J204" s="251"/>
      <c r="L204" s="56"/>
      <c r="M204" s="175"/>
      <c r="O204" s="32"/>
      <c r="R204" s="56"/>
      <c r="S204" s="175"/>
      <c r="U204" s="32"/>
      <c r="X204" s="56"/>
      <c r="AA204" s="32"/>
      <c r="AB204" s="126"/>
      <c r="AD204" s="56"/>
      <c r="AG204" s="34"/>
      <c r="AJ204" s="56"/>
      <c r="AM204" s="34"/>
      <c r="AP204" s="56"/>
      <c r="AQ204" s="35"/>
      <c r="AS204" s="32"/>
      <c r="AV204" s="56"/>
      <c r="AW204" s="35"/>
      <c r="AY204" s="32"/>
      <c r="BB204" s="56"/>
      <c r="BC204" s="33"/>
      <c r="BD204" s="36"/>
      <c r="BE204" s="18"/>
      <c r="BF204" s="34"/>
      <c r="BG204" s="37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8"/>
    </row>
    <row r="205" spans="2:75" ht="12.75">
      <c r="B205" s="29"/>
      <c r="C205" s="16"/>
      <c r="E205" s="177"/>
      <c r="G205" s="50"/>
      <c r="H205" s="17"/>
      <c r="I205" s="341"/>
      <c r="J205" s="251"/>
      <c r="L205" s="56"/>
      <c r="M205" s="175"/>
      <c r="O205" s="32"/>
      <c r="R205" s="56"/>
      <c r="S205" s="175"/>
      <c r="U205" s="32"/>
      <c r="X205" s="56"/>
      <c r="AA205" s="32"/>
      <c r="AB205" s="126"/>
      <c r="AD205" s="56"/>
      <c r="AG205" s="34"/>
      <c r="AJ205" s="56"/>
      <c r="AM205" s="34"/>
      <c r="AP205" s="56"/>
      <c r="AQ205" s="35"/>
      <c r="AS205" s="32"/>
      <c r="AV205" s="56"/>
      <c r="AW205" s="35"/>
      <c r="AY205" s="32"/>
      <c r="BB205" s="56"/>
      <c r="BC205" s="33"/>
      <c r="BD205" s="36"/>
      <c r="BE205" s="18"/>
      <c r="BF205" s="34"/>
      <c r="BG205" s="37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8"/>
    </row>
    <row r="206" spans="2:75" ht="12.75">
      <c r="B206" s="29"/>
      <c r="C206" s="16"/>
      <c r="E206" s="177"/>
      <c r="G206" s="50"/>
      <c r="H206" s="17"/>
      <c r="I206" s="341"/>
      <c r="J206" s="251"/>
      <c r="L206" s="56"/>
      <c r="M206" s="175"/>
      <c r="O206" s="32"/>
      <c r="R206" s="56"/>
      <c r="S206" s="175"/>
      <c r="U206" s="32"/>
      <c r="X206" s="56"/>
      <c r="AA206" s="32"/>
      <c r="AB206" s="126"/>
      <c r="AD206" s="56"/>
      <c r="AG206" s="34"/>
      <c r="AJ206" s="56"/>
      <c r="AM206" s="34"/>
      <c r="AP206" s="56"/>
      <c r="AQ206" s="35"/>
      <c r="AS206" s="32"/>
      <c r="AV206" s="56"/>
      <c r="AW206" s="35"/>
      <c r="AY206" s="32"/>
      <c r="BB206" s="56"/>
      <c r="BC206" s="33"/>
      <c r="BD206" s="36"/>
      <c r="BE206" s="18"/>
      <c r="BF206" s="34"/>
      <c r="BG206" s="37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8"/>
    </row>
    <row r="207" spans="2:75" ht="12.75">
      <c r="B207" s="29"/>
      <c r="C207" s="16"/>
      <c r="E207" s="177"/>
      <c r="G207" s="50"/>
      <c r="H207" s="17"/>
      <c r="I207" s="341"/>
      <c r="J207" s="251"/>
      <c r="L207" s="56"/>
      <c r="M207" s="175"/>
      <c r="O207" s="32"/>
      <c r="R207" s="56"/>
      <c r="S207" s="175"/>
      <c r="U207" s="32"/>
      <c r="X207" s="56"/>
      <c r="AA207" s="32"/>
      <c r="AB207" s="126"/>
      <c r="AD207" s="56"/>
      <c r="AG207" s="34"/>
      <c r="AJ207" s="56"/>
      <c r="AM207" s="34"/>
      <c r="AP207" s="56"/>
      <c r="AQ207" s="35"/>
      <c r="AS207" s="32"/>
      <c r="AV207" s="56"/>
      <c r="AW207" s="35"/>
      <c r="AY207" s="32"/>
      <c r="BB207" s="56"/>
      <c r="BC207" s="33"/>
      <c r="BD207" s="36"/>
      <c r="BE207" s="18"/>
      <c r="BF207" s="34"/>
      <c r="BG207" s="37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8"/>
    </row>
    <row r="208" spans="1:177" s="4" customFormat="1" ht="12.75">
      <c r="A208" s="28"/>
      <c r="B208" s="29"/>
      <c r="C208" s="16"/>
      <c r="D208" s="120"/>
      <c r="E208" s="177"/>
      <c r="F208" s="31"/>
      <c r="G208" s="50"/>
      <c r="H208" s="17"/>
      <c r="I208" s="341"/>
      <c r="J208" s="251"/>
      <c r="K208" s="55"/>
      <c r="L208" s="56"/>
      <c r="M208" s="175"/>
      <c r="N208" s="18"/>
      <c r="O208" s="32"/>
      <c r="P208" s="168"/>
      <c r="Q208" s="55"/>
      <c r="R208" s="56"/>
      <c r="S208" s="175"/>
      <c r="T208" s="18"/>
      <c r="U208" s="32"/>
      <c r="V208" s="168"/>
      <c r="W208" s="55"/>
      <c r="X208" s="56"/>
      <c r="Y208" s="202"/>
      <c r="Z208" s="18"/>
      <c r="AA208" s="32"/>
      <c r="AB208" s="126"/>
      <c r="AC208" s="55"/>
      <c r="AD208" s="56"/>
      <c r="AE208" s="35"/>
      <c r="AF208" s="18"/>
      <c r="AG208" s="34"/>
      <c r="AH208" s="59"/>
      <c r="AI208" s="55"/>
      <c r="AJ208" s="56"/>
      <c r="AK208" s="35"/>
      <c r="AL208" s="18"/>
      <c r="AM208" s="34"/>
      <c r="AN208" s="59"/>
      <c r="AO208" s="55"/>
      <c r="AP208" s="56"/>
      <c r="AQ208" s="35"/>
      <c r="AR208" s="18"/>
      <c r="AS208" s="32"/>
      <c r="AT208" s="59"/>
      <c r="AU208" s="55"/>
      <c r="AV208" s="56"/>
      <c r="AW208" s="35"/>
      <c r="AX208" s="18"/>
      <c r="AY208" s="32"/>
      <c r="AZ208" s="57"/>
      <c r="BA208" s="55"/>
      <c r="BB208" s="56"/>
      <c r="BC208" s="33"/>
      <c r="BD208" s="36"/>
      <c r="BE208" s="18"/>
      <c r="BF208" s="34"/>
      <c r="BG208" s="37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8"/>
      <c r="BX208" s="42"/>
      <c r="BY208" s="35"/>
      <c r="BZ208" s="35"/>
      <c r="CA208" s="35"/>
      <c r="CB208" s="35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</row>
    <row r="209" spans="1:177" s="4" customFormat="1" ht="12.75">
      <c r="A209" s="28"/>
      <c r="B209" s="29"/>
      <c r="C209" s="16"/>
      <c r="D209" s="120"/>
      <c r="E209" s="177"/>
      <c r="F209" s="31"/>
      <c r="G209" s="50"/>
      <c r="H209" s="17"/>
      <c r="I209" s="341"/>
      <c r="J209" s="251"/>
      <c r="K209" s="55"/>
      <c r="L209" s="56"/>
      <c r="M209" s="175"/>
      <c r="N209" s="18"/>
      <c r="O209" s="32"/>
      <c r="P209" s="168"/>
      <c r="Q209" s="55"/>
      <c r="R209" s="56"/>
      <c r="S209" s="175"/>
      <c r="T209" s="18"/>
      <c r="U209" s="32"/>
      <c r="V209" s="168"/>
      <c r="W209" s="55"/>
      <c r="X209" s="56"/>
      <c r="Y209" s="202"/>
      <c r="Z209" s="18"/>
      <c r="AA209" s="32"/>
      <c r="AB209" s="126"/>
      <c r="AC209" s="55"/>
      <c r="AD209" s="56"/>
      <c r="AE209" s="35"/>
      <c r="AF209" s="18"/>
      <c r="AG209" s="34"/>
      <c r="AH209" s="59"/>
      <c r="AI209" s="55"/>
      <c r="AJ209" s="56"/>
      <c r="AK209" s="35"/>
      <c r="AL209" s="18"/>
      <c r="AM209" s="34"/>
      <c r="AN209" s="59"/>
      <c r="AO209" s="55"/>
      <c r="AP209" s="56"/>
      <c r="AQ209" s="35"/>
      <c r="AR209" s="18"/>
      <c r="AS209" s="32"/>
      <c r="AT209" s="59"/>
      <c r="AU209" s="55"/>
      <c r="AV209" s="56"/>
      <c r="AW209" s="35"/>
      <c r="AX209" s="18"/>
      <c r="AY209" s="32"/>
      <c r="AZ209" s="57"/>
      <c r="BA209" s="55"/>
      <c r="BB209" s="56"/>
      <c r="BC209" s="33"/>
      <c r="BD209" s="36"/>
      <c r="BE209" s="18"/>
      <c r="BF209" s="34"/>
      <c r="BG209" s="37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8"/>
      <c r="BX209" s="42"/>
      <c r="BY209" s="35"/>
      <c r="BZ209" s="35"/>
      <c r="CA209" s="35"/>
      <c r="CB209" s="35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</row>
    <row r="210" spans="1:177" s="4" customFormat="1" ht="12.75" customHeight="1">
      <c r="A210" s="28"/>
      <c r="B210" s="29"/>
      <c r="C210" s="16"/>
      <c r="D210" s="120"/>
      <c r="E210" s="177"/>
      <c r="F210" s="31"/>
      <c r="G210" s="50"/>
      <c r="H210" s="17"/>
      <c r="I210" s="341"/>
      <c r="J210" s="251"/>
      <c r="K210" s="55"/>
      <c r="L210" s="56"/>
      <c r="M210" s="175"/>
      <c r="N210" s="18"/>
      <c r="O210" s="32"/>
      <c r="P210" s="168"/>
      <c r="Q210" s="55"/>
      <c r="R210" s="56"/>
      <c r="S210" s="175"/>
      <c r="T210" s="18"/>
      <c r="U210" s="32"/>
      <c r="V210" s="168"/>
      <c r="W210" s="55"/>
      <c r="X210" s="56"/>
      <c r="Y210" s="202"/>
      <c r="Z210" s="18"/>
      <c r="AA210" s="32"/>
      <c r="AB210" s="126"/>
      <c r="AC210" s="55"/>
      <c r="AD210" s="56"/>
      <c r="AE210" s="35"/>
      <c r="AF210" s="18"/>
      <c r="AG210" s="34"/>
      <c r="AH210" s="59"/>
      <c r="AI210" s="55"/>
      <c r="AJ210" s="56"/>
      <c r="AK210" s="35"/>
      <c r="AL210" s="18"/>
      <c r="AM210" s="34"/>
      <c r="AN210" s="59"/>
      <c r="AO210" s="55"/>
      <c r="AP210" s="56"/>
      <c r="AQ210" s="35"/>
      <c r="AR210" s="18"/>
      <c r="AS210" s="32"/>
      <c r="AT210" s="59"/>
      <c r="AU210" s="55"/>
      <c r="AV210" s="56"/>
      <c r="AW210" s="35"/>
      <c r="AX210" s="18"/>
      <c r="AY210" s="32"/>
      <c r="AZ210" s="57"/>
      <c r="BA210" s="55"/>
      <c r="BB210" s="56"/>
      <c r="BC210" s="33"/>
      <c r="BD210" s="36"/>
      <c r="BE210" s="18"/>
      <c r="BF210" s="34"/>
      <c r="BG210" s="37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  <c r="BT210" s="30"/>
      <c r="BU210" s="30"/>
      <c r="BV210" s="30"/>
      <c r="BW210" s="38"/>
      <c r="BX210" s="42"/>
      <c r="BY210" s="35"/>
      <c r="BZ210" s="35"/>
      <c r="CA210" s="35"/>
      <c r="CB210" s="35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</row>
    <row r="211" spans="1:177" s="4" customFormat="1" ht="12.75">
      <c r="A211" s="28"/>
      <c r="B211" s="29"/>
      <c r="C211" s="16"/>
      <c r="D211" s="120"/>
      <c r="E211" s="177"/>
      <c r="F211" s="31"/>
      <c r="G211" s="50"/>
      <c r="H211" s="17"/>
      <c r="I211" s="341"/>
      <c r="J211" s="251"/>
      <c r="K211" s="55"/>
      <c r="L211" s="56"/>
      <c r="M211" s="175"/>
      <c r="N211" s="18"/>
      <c r="O211" s="32"/>
      <c r="P211" s="168"/>
      <c r="Q211" s="55"/>
      <c r="R211" s="56"/>
      <c r="S211" s="175"/>
      <c r="T211" s="18"/>
      <c r="U211" s="32"/>
      <c r="V211" s="168"/>
      <c r="W211" s="55"/>
      <c r="X211" s="56"/>
      <c r="Y211" s="202"/>
      <c r="Z211" s="18"/>
      <c r="AA211" s="32"/>
      <c r="AB211" s="126"/>
      <c r="AC211" s="55"/>
      <c r="AD211" s="56"/>
      <c r="AE211" s="35"/>
      <c r="AF211" s="18"/>
      <c r="AG211" s="34"/>
      <c r="AH211" s="59"/>
      <c r="AI211" s="55"/>
      <c r="AJ211" s="56"/>
      <c r="AK211" s="35"/>
      <c r="AL211" s="18"/>
      <c r="AM211" s="34"/>
      <c r="AN211" s="59"/>
      <c r="AO211" s="55"/>
      <c r="AP211" s="56"/>
      <c r="AQ211" s="35"/>
      <c r="AR211" s="18"/>
      <c r="AS211" s="32"/>
      <c r="AT211" s="59"/>
      <c r="AU211" s="55"/>
      <c r="AV211" s="56"/>
      <c r="AW211" s="35"/>
      <c r="AX211" s="18"/>
      <c r="AY211" s="32"/>
      <c r="AZ211" s="57"/>
      <c r="BA211" s="55"/>
      <c r="BB211" s="56"/>
      <c r="BC211" s="33"/>
      <c r="BD211" s="36"/>
      <c r="BE211" s="18"/>
      <c r="BF211" s="34"/>
      <c r="BG211" s="37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8"/>
      <c r="BX211" s="42"/>
      <c r="BY211" s="35"/>
      <c r="BZ211" s="35"/>
      <c r="CA211" s="35"/>
      <c r="CB211" s="35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</row>
    <row r="212" spans="1:177" s="4" customFormat="1" ht="12.75">
      <c r="A212" s="28"/>
      <c r="B212" s="29"/>
      <c r="C212" s="16"/>
      <c r="D212" s="120"/>
      <c r="E212" s="177"/>
      <c r="F212" s="31"/>
      <c r="G212" s="50"/>
      <c r="H212" s="17"/>
      <c r="I212" s="341"/>
      <c r="J212" s="251"/>
      <c r="K212" s="55"/>
      <c r="L212" s="56"/>
      <c r="M212" s="175"/>
      <c r="N212" s="18"/>
      <c r="O212" s="32"/>
      <c r="P212" s="168"/>
      <c r="Q212" s="55"/>
      <c r="R212" s="56"/>
      <c r="S212" s="175"/>
      <c r="T212" s="18"/>
      <c r="U212" s="32"/>
      <c r="V212" s="168"/>
      <c r="W212" s="55"/>
      <c r="X212" s="56"/>
      <c r="Y212" s="202"/>
      <c r="Z212" s="18"/>
      <c r="AA212" s="32"/>
      <c r="AB212" s="126"/>
      <c r="AC212" s="55"/>
      <c r="AD212" s="56"/>
      <c r="AE212" s="35"/>
      <c r="AF212" s="18"/>
      <c r="AG212" s="34"/>
      <c r="AH212" s="59"/>
      <c r="AI212" s="55"/>
      <c r="AJ212" s="56"/>
      <c r="AK212" s="35"/>
      <c r="AL212" s="18"/>
      <c r="AM212" s="34"/>
      <c r="AN212" s="59"/>
      <c r="AO212" s="55"/>
      <c r="AP212" s="56"/>
      <c r="AQ212" s="35"/>
      <c r="AR212" s="18"/>
      <c r="AS212" s="32"/>
      <c r="AT212" s="59"/>
      <c r="AU212" s="55"/>
      <c r="AV212" s="56"/>
      <c r="AW212" s="35"/>
      <c r="AX212" s="18"/>
      <c r="AY212" s="32"/>
      <c r="AZ212" s="57"/>
      <c r="BA212" s="55"/>
      <c r="BB212" s="56"/>
      <c r="BC212" s="33"/>
      <c r="BD212" s="36"/>
      <c r="BE212" s="18"/>
      <c r="BF212" s="34"/>
      <c r="BG212" s="37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8"/>
      <c r="BX212" s="42"/>
      <c r="BY212" s="35"/>
      <c r="BZ212" s="35"/>
      <c r="CA212" s="35"/>
      <c r="CB212" s="35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</row>
    <row r="213" spans="1:177" s="4" customFormat="1" ht="12.75">
      <c r="A213" s="28"/>
      <c r="B213" s="29"/>
      <c r="C213" s="16"/>
      <c r="D213" s="120"/>
      <c r="E213" s="177"/>
      <c r="F213" s="31"/>
      <c r="G213" s="50"/>
      <c r="H213" s="17"/>
      <c r="I213" s="341"/>
      <c r="J213" s="251"/>
      <c r="K213" s="55"/>
      <c r="L213" s="56"/>
      <c r="M213" s="175"/>
      <c r="N213" s="18"/>
      <c r="O213" s="32"/>
      <c r="P213" s="168"/>
      <c r="Q213" s="55"/>
      <c r="R213" s="56"/>
      <c r="S213" s="175"/>
      <c r="T213" s="18"/>
      <c r="U213" s="32"/>
      <c r="V213" s="168"/>
      <c r="W213" s="55"/>
      <c r="X213" s="56"/>
      <c r="Y213" s="202"/>
      <c r="Z213" s="18"/>
      <c r="AA213" s="32"/>
      <c r="AB213" s="126"/>
      <c r="AC213" s="55"/>
      <c r="AD213" s="56"/>
      <c r="AE213" s="35"/>
      <c r="AF213" s="18"/>
      <c r="AG213" s="34"/>
      <c r="AH213" s="59"/>
      <c r="AI213" s="55"/>
      <c r="AJ213" s="56"/>
      <c r="AK213" s="35"/>
      <c r="AL213" s="18"/>
      <c r="AM213" s="34"/>
      <c r="AN213" s="59"/>
      <c r="AO213" s="55"/>
      <c r="AP213" s="56"/>
      <c r="AQ213" s="35"/>
      <c r="AR213" s="18"/>
      <c r="AS213" s="32"/>
      <c r="AT213" s="59"/>
      <c r="AU213" s="55"/>
      <c r="AV213" s="56"/>
      <c r="AW213" s="35"/>
      <c r="AX213" s="18"/>
      <c r="AY213" s="32"/>
      <c r="AZ213" s="57"/>
      <c r="BA213" s="55"/>
      <c r="BB213" s="56"/>
      <c r="BC213" s="33"/>
      <c r="BD213" s="36"/>
      <c r="BE213" s="18"/>
      <c r="BF213" s="34"/>
      <c r="BG213" s="37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8"/>
      <c r="BX213" s="42"/>
      <c r="BY213" s="35"/>
      <c r="BZ213" s="35"/>
      <c r="CA213" s="35"/>
      <c r="CB213" s="35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</row>
    <row r="214" spans="1:177" s="4" customFormat="1" ht="12.75">
      <c r="A214" s="28"/>
      <c r="B214" s="29"/>
      <c r="C214" s="16"/>
      <c r="D214" s="120"/>
      <c r="E214" s="177"/>
      <c r="F214" s="31"/>
      <c r="G214" s="50"/>
      <c r="H214" s="17"/>
      <c r="I214" s="341"/>
      <c r="J214" s="251"/>
      <c r="K214" s="55"/>
      <c r="L214" s="56"/>
      <c r="M214" s="175"/>
      <c r="N214" s="18"/>
      <c r="O214" s="32"/>
      <c r="P214" s="168"/>
      <c r="Q214" s="55"/>
      <c r="R214" s="56"/>
      <c r="S214" s="175"/>
      <c r="T214" s="18"/>
      <c r="U214" s="32"/>
      <c r="V214" s="168"/>
      <c r="W214" s="55"/>
      <c r="X214" s="56"/>
      <c r="Y214" s="202"/>
      <c r="Z214" s="18"/>
      <c r="AA214" s="32"/>
      <c r="AB214" s="126"/>
      <c r="AC214" s="55"/>
      <c r="AD214" s="56"/>
      <c r="AE214" s="35"/>
      <c r="AF214" s="18"/>
      <c r="AG214" s="34"/>
      <c r="AH214" s="59"/>
      <c r="AI214" s="55"/>
      <c r="AJ214" s="56"/>
      <c r="AK214" s="35"/>
      <c r="AL214" s="18"/>
      <c r="AM214" s="34"/>
      <c r="AN214" s="59"/>
      <c r="AO214" s="55"/>
      <c r="AP214" s="56"/>
      <c r="AQ214" s="35"/>
      <c r="AR214" s="18"/>
      <c r="AS214" s="32"/>
      <c r="AT214" s="59"/>
      <c r="AU214" s="55"/>
      <c r="AV214" s="56"/>
      <c r="AW214" s="35"/>
      <c r="AX214" s="18"/>
      <c r="AY214" s="32"/>
      <c r="AZ214" s="57"/>
      <c r="BA214" s="55"/>
      <c r="BB214" s="56"/>
      <c r="BC214" s="33"/>
      <c r="BD214" s="36"/>
      <c r="BE214" s="18"/>
      <c r="BF214" s="34"/>
      <c r="BG214" s="37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8"/>
      <c r="BX214" s="42"/>
      <c r="BY214" s="35"/>
      <c r="BZ214" s="35"/>
      <c r="CA214" s="35"/>
      <c r="CB214" s="35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</row>
    <row r="215" spans="1:177" s="4" customFormat="1" ht="12.75">
      <c r="A215" s="28"/>
      <c r="B215" s="29"/>
      <c r="C215" s="16"/>
      <c r="D215" s="120"/>
      <c r="E215" s="177"/>
      <c r="F215" s="31"/>
      <c r="G215" s="50"/>
      <c r="H215" s="17"/>
      <c r="I215" s="341"/>
      <c r="J215" s="251"/>
      <c r="K215" s="55"/>
      <c r="L215" s="56"/>
      <c r="M215" s="175"/>
      <c r="N215" s="18"/>
      <c r="O215" s="32"/>
      <c r="P215" s="168"/>
      <c r="Q215" s="55"/>
      <c r="R215" s="56"/>
      <c r="S215" s="175"/>
      <c r="T215" s="18"/>
      <c r="U215" s="32"/>
      <c r="V215" s="168"/>
      <c r="W215" s="55"/>
      <c r="X215" s="56"/>
      <c r="Y215" s="202"/>
      <c r="Z215" s="18"/>
      <c r="AA215" s="32"/>
      <c r="AB215" s="126"/>
      <c r="AC215" s="55"/>
      <c r="AD215" s="56"/>
      <c r="AE215" s="35"/>
      <c r="AF215" s="18"/>
      <c r="AG215" s="34"/>
      <c r="AH215" s="59"/>
      <c r="AI215" s="55"/>
      <c r="AJ215" s="56"/>
      <c r="AK215" s="35"/>
      <c r="AL215" s="18"/>
      <c r="AM215" s="34"/>
      <c r="AN215" s="59"/>
      <c r="AO215" s="55"/>
      <c r="AP215" s="56"/>
      <c r="AQ215" s="35"/>
      <c r="AR215" s="18"/>
      <c r="AS215" s="32"/>
      <c r="AT215" s="59"/>
      <c r="AU215" s="55"/>
      <c r="AV215" s="56"/>
      <c r="AW215" s="35"/>
      <c r="AX215" s="18"/>
      <c r="AY215" s="32"/>
      <c r="AZ215" s="57"/>
      <c r="BA215" s="55"/>
      <c r="BB215" s="56"/>
      <c r="BC215" s="33"/>
      <c r="BD215" s="36"/>
      <c r="BE215" s="18"/>
      <c r="BF215" s="34"/>
      <c r="BG215" s="37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8"/>
      <c r="BX215" s="42"/>
      <c r="BY215" s="35"/>
      <c r="BZ215" s="35"/>
      <c r="CA215" s="35"/>
      <c r="CB215" s="35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</row>
    <row r="216" spans="1:177" s="4" customFormat="1" ht="12.75">
      <c r="A216" s="28"/>
      <c r="B216" s="29"/>
      <c r="C216" s="16"/>
      <c r="D216" s="120"/>
      <c r="E216" s="177"/>
      <c r="F216" s="31"/>
      <c r="G216" s="50"/>
      <c r="H216" s="17"/>
      <c r="I216" s="341"/>
      <c r="J216" s="251"/>
      <c r="K216" s="55"/>
      <c r="L216" s="56"/>
      <c r="M216" s="175"/>
      <c r="N216" s="18"/>
      <c r="O216" s="32"/>
      <c r="P216" s="168"/>
      <c r="Q216" s="55"/>
      <c r="R216" s="56"/>
      <c r="S216" s="175"/>
      <c r="T216" s="18"/>
      <c r="U216" s="32"/>
      <c r="V216" s="168"/>
      <c r="W216" s="55"/>
      <c r="X216" s="56"/>
      <c r="Y216" s="202"/>
      <c r="Z216" s="18"/>
      <c r="AA216" s="32"/>
      <c r="AB216" s="126"/>
      <c r="AC216" s="55"/>
      <c r="AD216" s="56"/>
      <c r="AE216" s="35"/>
      <c r="AF216" s="18"/>
      <c r="AG216" s="34"/>
      <c r="AH216" s="59"/>
      <c r="AI216" s="55"/>
      <c r="AJ216" s="56"/>
      <c r="AK216" s="35"/>
      <c r="AL216" s="18"/>
      <c r="AM216" s="34"/>
      <c r="AN216" s="59"/>
      <c r="AO216" s="55"/>
      <c r="AP216" s="56"/>
      <c r="AQ216" s="35"/>
      <c r="AR216" s="18"/>
      <c r="AS216" s="32"/>
      <c r="AT216" s="59"/>
      <c r="AU216" s="55"/>
      <c r="AV216" s="56"/>
      <c r="AW216" s="35"/>
      <c r="AX216" s="18"/>
      <c r="AY216" s="32"/>
      <c r="AZ216" s="57"/>
      <c r="BA216" s="55"/>
      <c r="BB216" s="56"/>
      <c r="BC216" s="33"/>
      <c r="BD216" s="36"/>
      <c r="BE216" s="18"/>
      <c r="BF216" s="34"/>
      <c r="BG216" s="37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8"/>
      <c r="BX216" s="42"/>
      <c r="BY216" s="35"/>
      <c r="BZ216" s="35"/>
      <c r="CA216" s="35"/>
      <c r="CB216" s="35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</row>
    <row r="217" spans="1:177" s="4" customFormat="1" ht="12.75">
      <c r="A217" s="28"/>
      <c r="B217" s="29"/>
      <c r="C217" s="16"/>
      <c r="D217" s="120"/>
      <c r="E217" s="177"/>
      <c r="F217" s="31"/>
      <c r="G217" s="50"/>
      <c r="H217" s="17"/>
      <c r="I217" s="341"/>
      <c r="J217" s="251"/>
      <c r="K217" s="55"/>
      <c r="L217" s="56"/>
      <c r="M217" s="175"/>
      <c r="N217" s="18"/>
      <c r="O217" s="32"/>
      <c r="P217" s="168"/>
      <c r="Q217" s="55"/>
      <c r="R217" s="56"/>
      <c r="S217" s="175"/>
      <c r="T217" s="18"/>
      <c r="U217" s="32"/>
      <c r="V217" s="168"/>
      <c r="W217" s="55"/>
      <c r="X217" s="56"/>
      <c r="Y217" s="202"/>
      <c r="Z217" s="18"/>
      <c r="AA217" s="32"/>
      <c r="AB217" s="126"/>
      <c r="AC217" s="55"/>
      <c r="AD217" s="56"/>
      <c r="AE217" s="35"/>
      <c r="AF217" s="18"/>
      <c r="AG217" s="34"/>
      <c r="AH217" s="59"/>
      <c r="AI217" s="55"/>
      <c r="AJ217" s="56"/>
      <c r="AK217" s="35"/>
      <c r="AL217" s="18"/>
      <c r="AM217" s="34"/>
      <c r="AN217" s="59"/>
      <c r="AO217" s="55"/>
      <c r="AP217" s="56"/>
      <c r="AQ217" s="35"/>
      <c r="AR217" s="18"/>
      <c r="AS217" s="32"/>
      <c r="AT217" s="59"/>
      <c r="AU217" s="55"/>
      <c r="AV217" s="56"/>
      <c r="AW217" s="35"/>
      <c r="AX217" s="18"/>
      <c r="AY217" s="32"/>
      <c r="AZ217" s="57"/>
      <c r="BA217" s="55"/>
      <c r="BB217" s="56"/>
      <c r="BC217" s="33"/>
      <c r="BD217" s="36"/>
      <c r="BE217" s="18"/>
      <c r="BF217" s="34"/>
      <c r="BG217" s="37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8"/>
      <c r="BX217" s="42"/>
      <c r="BY217" s="35"/>
      <c r="BZ217" s="35"/>
      <c r="CA217" s="35"/>
      <c r="CB217" s="35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</row>
    <row r="218" spans="1:177" s="4" customFormat="1" ht="12.75">
      <c r="A218" s="28"/>
      <c r="B218" s="29"/>
      <c r="C218" s="16"/>
      <c r="D218" s="120"/>
      <c r="E218" s="177"/>
      <c r="F218" s="31"/>
      <c r="G218" s="50"/>
      <c r="H218" s="17"/>
      <c r="I218" s="341"/>
      <c r="J218" s="251"/>
      <c r="K218" s="55"/>
      <c r="L218" s="56"/>
      <c r="M218" s="175"/>
      <c r="N218" s="18"/>
      <c r="O218" s="32"/>
      <c r="P218" s="168"/>
      <c r="Q218" s="55"/>
      <c r="R218" s="56"/>
      <c r="S218" s="175"/>
      <c r="T218" s="18"/>
      <c r="U218" s="32"/>
      <c r="V218" s="168"/>
      <c r="W218" s="55"/>
      <c r="X218" s="56"/>
      <c r="Y218" s="202"/>
      <c r="Z218" s="18"/>
      <c r="AA218" s="32"/>
      <c r="AB218" s="126"/>
      <c r="AC218" s="55"/>
      <c r="AD218" s="56"/>
      <c r="AE218" s="35"/>
      <c r="AF218" s="18"/>
      <c r="AG218" s="34"/>
      <c r="AH218" s="59"/>
      <c r="AI218" s="55"/>
      <c r="AJ218" s="56"/>
      <c r="AK218" s="35"/>
      <c r="AL218" s="18"/>
      <c r="AM218" s="34"/>
      <c r="AN218" s="59"/>
      <c r="AO218" s="55"/>
      <c r="AP218" s="56"/>
      <c r="AQ218" s="35"/>
      <c r="AR218" s="18"/>
      <c r="AS218" s="32"/>
      <c r="AT218" s="59"/>
      <c r="AU218" s="55"/>
      <c r="AV218" s="56"/>
      <c r="AW218" s="35"/>
      <c r="AX218" s="18"/>
      <c r="AY218" s="32"/>
      <c r="AZ218" s="57"/>
      <c r="BA218" s="55"/>
      <c r="BB218" s="56"/>
      <c r="BC218" s="33"/>
      <c r="BD218" s="36"/>
      <c r="BE218" s="18"/>
      <c r="BF218" s="34"/>
      <c r="BG218" s="37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8"/>
      <c r="BX218" s="42"/>
      <c r="BY218" s="35"/>
      <c r="BZ218" s="35"/>
      <c r="CA218" s="35"/>
      <c r="CB218" s="35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</row>
    <row r="219" spans="1:177" s="4" customFormat="1" ht="12.75">
      <c r="A219" s="28"/>
      <c r="B219" s="29"/>
      <c r="C219" s="16"/>
      <c r="D219" s="120"/>
      <c r="E219" s="177"/>
      <c r="F219" s="31"/>
      <c r="G219" s="50"/>
      <c r="H219" s="17"/>
      <c r="I219" s="341"/>
      <c r="J219" s="251"/>
      <c r="K219" s="55"/>
      <c r="L219" s="56"/>
      <c r="M219" s="175"/>
      <c r="N219" s="18"/>
      <c r="O219" s="32"/>
      <c r="P219" s="168"/>
      <c r="Q219" s="55"/>
      <c r="R219" s="56"/>
      <c r="S219" s="175"/>
      <c r="T219" s="18"/>
      <c r="U219" s="32"/>
      <c r="V219" s="168"/>
      <c r="W219" s="55"/>
      <c r="X219" s="56"/>
      <c r="Y219" s="202"/>
      <c r="Z219" s="18"/>
      <c r="AA219" s="32"/>
      <c r="AB219" s="126"/>
      <c r="AC219" s="55"/>
      <c r="AD219" s="56"/>
      <c r="AE219" s="35"/>
      <c r="AF219" s="18"/>
      <c r="AG219" s="34"/>
      <c r="AH219" s="59"/>
      <c r="AI219" s="55"/>
      <c r="AJ219" s="56"/>
      <c r="AK219" s="35"/>
      <c r="AL219" s="18"/>
      <c r="AM219" s="34"/>
      <c r="AN219" s="59"/>
      <c r="AO219" s="55"/>
      <c r="AP219" s="56"/>
      <c r="AQ219" s="35"/>
      <c r="AR219" s="18"/>
      <c r="AS219" s="32"/>
      <c r="AT219" s="59"/>
      <c r="AU219" s="55"/>
      <c r="AV219" s="56"/>
      <c r="AW219" s="35"/>
      <c r="AX219" s="18"/>
      <c r="AY219" s="32"/>
      <c r="AZ219" s="57"/>
      <c r="BA219" s="55"/>
      <c r="BB219" s="56"/>
      <c r="BC219" s="33"/>
      <c r="BD219" s="36"/>
      <c r="BE219" s="18"/>
      <c r="BF219" s="34"/>
      <c r="BG219" s="37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  <c r="BT219" s="30"/>
      <c r="BU219" s="30"/>
      <c r="BV219" s="30"/>
      <c r="BW219" s="38"/>
      <c r="BX219" s="42"/>
      <c r="BY219" s="35"/>
      <c r="BZ219" s="35"/>
      <c r="CA219" s="35"/>
      <c r="CB219" s="35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</row>
    <row r="220" spans="1:177" s="4" customFormat="1" ht="12.75">
      <c r="A220" s="28"/>
      <c r="B220" s="29"/>
      <c r="C220" s="16"/>
      <c r="D220" s="120"/>
      <c r="E220" s="177"/>
      <c r="F220" s="31"/>
      <c r="G220" s="50"/>
      <c r="H220" s="17"/>
      <c r="I220" s="341"/>
      <c r="J220" s="251"/>
      <c r="K220" s="55"/>
      <c r="L220" s="56"/>
      <c r="M220" s="175"/>
      <c r="N220" s="18"/>
      <c r="O220" s="32"/>
      <c r="P220" s="168"/>
      <c r="Q220" s="55"/>
      <c r="R220" s="56"/>
      <c r="S220" s="175"/>
      <c r="T220" s="18"/>
      <c r="U220" s="32"/>
      <c r="V220" s="168"/>
      <c r="W220" s="55"/>
      <c r="X220" s="56"/>
      <c r="Y220" s="202"/>
      <c r="Z220" s="18"/>
      <c r="AA220" s="32"/>
      <c r="AB220" s="126"/>
      <c r="AC220" s="55"/>
      <c r="AD220" s="56"/>
      <c r="AE220" s="35"/>
      <c r="AF220" s="18"/>
      <c r="AG220" s="34"/>
      <c r="AH220" s="59"/>
      <c r="AI220" s="55"/>
      <c r="AJ220" s="56"/>
      <c r="AK220" s="35"/>
      <c r="AL220" s="18"/>
      <c r="AM220" s="34"/>
      <c r="AN220" s="59"/>
      <c r="AO220" s="55"/>
      <c r="AP220" s="56"/>
      <c r="AQ220" s="35"/>
      <c r="AR220" s="18"/>
      <c r="AS220" s="32"/>
      <c r="AT220" s="59"/>
      <c r="AU220" s="55"/>
      <c r="AV220" s="56"/>
      <c r="AW220" s="35"/>
      <c r="AX220" s="18"/>
      <c r="AY220" s="32"/>
      <c r="AZ220" s="57"/>
      <c r="BA220" s="55"/>
      <c r="BB220" s="56"/>
      <c r="BC220" s="33"/>
      <c r="BD220" s="36"/>
      <c r="BE220" s="18"/>
      <c r="BF220" s="34"/>
      <c r="BG220" s="37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8"/>
      <c r="BX220" s="42"/>
      <c r="BY220" s="35"/>
      <c r="BZ220" s="35"/>
      <c r="CA220" s="35"/>
      <c r="CB220" s="35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</row>
    <row r="221" spans="1:177" s="4" customFormat="1" ht="12.75">
      <c r="A221" s="28"/>
      <c r="B221" s="29"/>
      <c r="C221" s="16"/>
      <c r="D221" s="120"/>
      <c r="E221" s="177"/>
      <c r="F221" s="31"/>
      <c r="G221" s="50"/>
      <c r="H221" s="17"/>
      <c r="I221" s="341"/>
      <c r="J221" s="251"/>
      <c r="K221" s="55"/>
      <c r="L221" s="56"/>
      <c r="M221" s="175"/>
      <c r="N221" s="18"/>
      <c r="O221" s="32"/>
      <c r="P221" s="168"/>
      <c r="Q221" s="55"/>
      <c r="R221" s="56"/>
      <c r="S221" s="175"/>
      <c r="T221" s="18"/>
      <c r="U221" s="32"/>
      <c r="V221" s="168"/>
      <c r="W221" s="55"/>
      <c r="X221" s="56"/>
      <c r="Y221" s="202"/>
      <c r="Z221" s="18"/>
      <c r="AA221" s="32"/>
      <c r="AB221" s="126"/>
      <c r="AC221" s="55"/>
      <c r="AD221" s="56"/>
      <c r="AE221" s="35"/>
      <c r="AF221" s="18"/>
      <c r="AG221" s="34"/>
      <c r="AH221" s="59"/>
      <c r="AI221" s="55"/>
      <c r="AJ221" s="56"/>
      <c r="AK221" s="35"/>
      <c r="AL221" s="18"/>
      <c r="AM221" s="34"/>
      <c r="AN221" s="59"/>
      <c r="AO221" s="55"/>
      <c r="AP221" s="56"/>
      <c r="AQ221" s="35"/>
      <c r="AR221" s="18"/>
      <c r="AS221" s="32"/>
      <c r="AT221" s="59"/>
      <c r="AU221" s="55"/>
      <c r="AV221" s="56"/>
      <c r="AW221" s="35"/>
      <c r="AX221" s="18"/>
      <c r="AY221" s="32"/>
      <c r="AZ221" s="57"/>
      <c r="BA221" s="55"/>
      <c r="BB221" s="56"/>
      <c r="BC221" s="33"/>
      <c r="BD221" s="36"/>
      <c r="BE221" s="18"/>
      <c r="BF221" s="34"/>
      <c r="BG221" s="37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8"/>
      <c r="BX221" s="42"/>
      <c r="BY221" s="35"/>
      <c r="BZ221" s="35"/>
      <c r="CA221" s="35"/>
      <c r="CB221" s="35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</row>
    <row r="222" spans="2:75" ht="13.5" customHeight="1">
      <c r="B222" s="29"/>
      <c r="C222" s="16"/>
      <c r="E222" s="177"/>
      <c r="G222" s="50"/>
      <c r="H222" s="17"/>
      <c r="I222" s="341"/>
      <c r="J222" s="251"/>
      <c r="L222" s="56"/>
      <c r="M222" s="175"/>
      <c r="O222" s="32"/>
      <c r="R222" s="56"/>
      <c r="S222" s="175"/>
      <c r="U222" s="32"/>
      <c r="X222" s="56"/>
      <c r="AA222" s="32"/>
      <c r="AB222" s="126"/>
      <c r="AD222" s="56"/>
      <c r="AG222" s="34"/>
      <c r="AJ222" s="56"/>
      <c r="AM222" s="34"/>
      <c r="AP222" s="56"/>
      <c r="AQ222" s="35"/>
      <c r="AS222" s="32"/>
      <c r="AV222" s="56"/>
      <c r="AW222" s="35"/>
      <c r="AY222" s="32"/>
      <c r="BB222" s="56"/>
      <c r="BC222" s="33"/>
      <c r="BD222" s="36"/>
      <c r="BE222" s="18"/>
      <c r="BF222" s="34"/>
      <c r="BG222" s="37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8"/>
    </row>
    <row r="223" spans="2:75" ht="13.5" customHeight="1">
      <c r="B223" s="29"/>
      <c r="C223" s="16"/>
      <c r="E223" s="177"/>
      <c r="G223" s="50"/>
      <c r="H223" s="17"/>
      <c r="I223" s="341"/>
      <c r="J223" s="251"/>
      <c r="L223" s="56"/>
      <c r="M223" s="175"/>
      <c r="O223" s="32"/>
      <c r="R223" s="56"/>
      <c r="S223" s="175"/>
      <c r="U223" s="32"/>
      <c r="X223" s="56"/>
      <c r="AA223" s="32"/>
      <c r="AB223" s="126"/>
      <c r="AD223" s="56"/>
      <c r="AG223" s="34"/>
      <c r="AJ223" s="56"/>
      <c r="AM223" s="34"/>
      <c r="AP223" s="56"/>
      <c r="AQ223" s="35"/>
      <c r="AS223" s="32"/>
      <c r="AV223" s="56"/>
      <c r="AW223" s="35"/>
      <c r="AY223" s="32"/>
      <c r="BB223" s="56"/>
      <c r="BC223" s="33"/>
      <c r="BD223" s="36"/>
      <c r="BE223" s="18"/>
      <c r="BF223" s="34"/>
      <c r="BG223" s="37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  <c r="BT223" s="30"/>
      <c r="BU223" s="30"/>
      <c r="BV223" s="30"/>
      <c r="BW223" s="38"/>
    </row>
    <row r="224" spans="2:75" ht="13.5" customHeight="1">
      <c r="B224" s="29"/>
      <c r="C224" s="16"/>
      <c r="E224" s="177"/>
      <c r="G224" s="50"/>
      <c r="H224" s="17"/>
      <c r="I224" s="341"/>
      <c r="J224" s="251"/>
      <c r="L224" s="56"/>
      <c r="M224" s="175"/>
      <c r="O224" s="32"/>
      <c r="R224" s="56"/>
      <c r="S224" s="175"/>
      <c r="U224" s="32"/>
      <c r="X224" s="56"/>
      <c r="AA224" s="32"/>
      <c r="AB224" s="126"/>
      <c r="AD224" s="56"/>
      <c r="AG224" s="34"/>
      <c r="AJ224" s="56"/>
      <c r="AM224" s="34"/>
      <c r="AP224" s="56"/>
      <c r="AQ224" s="35"/>
      <c r="AS224" s="32"/>
      <c r="AV224" s="56"/>
      <c r="AW224" s="35"/>
      <c r="AY224" s="32"/>
      <c r="BB224" s="56"/>
      <c r="BC224" s="33"/>
      <c r="BD224" s="36"/>
      <c r="BE224" s="18"/>
      <c r="BF224" s="34"/>
      <c r="BG224" s="37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  <c r="BT224" s="30"/>
      <c r="BU224" s="30"/>
      <c r="BV224" s="30"/>
      <c r="BW224" s="38"/>
    </row>
    <row r="225" spans="2:75" ht="13.5" customHeight="1">
      <c r="B225" s="29"/>
      <c r="C225" s="16"/>
      <c r="E225" s="177"/>
      <c r="G225" s="50"/>
      <c r="H225" s="17"/>
      <c r="I225" s="341"/>
      <c r="J225" s="251"/>
      <c r="L225" s="56"/>
      <c r="M225" s="175"/>
      <c r="O225" s="32"/>
      <c r="R225" s="56"/>
      <c r="S225" s="175"/>
      <c r="U225" s="32"/>
      <c r="X225" s="56"/>
      <c r="AA225" s="32"/>
      <c r="AB225" s="126"/>
      <c r="AD225" s="56"/>
      <c r="AG225" s="34"/>
      <c r="AJ225" s="56"/>
      <c r="AM225" s="34"/>
      <c r="AP225" s="56"/>
      <c r="AQ225" s="35"/>
      <c r="AS225" s="32"/>
      <c r="AV225" s="56"/>
      <c r="AW225" s="35"/>
      <c r="AY225" s="32"/>
      <c r="BB225" s="56"/>
      <c r="BC225" s="33"/>
      <c r="BD225" s="36"/>
      <c r="BE225" s="18"/>
      <c r="BF225" s="34"/>
      <c r="BG225" s="37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  <c r="BT225" s="30"/>
      <c r="BU225" s="30"/>
      <c r="BV225" s="30"/>
      <c r="BW225" s="38"/>
    </row>
    <row r="226" spans="1:177" s="4" customFormat="1" ht="12.75">
      <c r="A226" s="28"/>
      <c r="B226" s="29"/>
      <c r="C226" s="16"/>
      <c r="D226" s="120"/>
      <c r="E226" s="177"/>
      <c r="F226" s="31"/>
      <c r="G226" s="50"/>
      <c r="H226" s="17"/>
      <c r="I226" s="341"/>
      <c r="J226" s="251"/>
      <c r="K226" s="55"/>
      <c r="L226" s="56"/>
      <c r="M226" s="175"/>
      <c r="N226" s="18"/>
      <c r="O226" s="32"/>
      <c r="P226" s="168"/>
      <c r="Q226" s="55"/>
      <c r="R226" s="56"/>
      <c r="S226" s="175"/>
      <c r="T226" s="18"/>
      <c r="U226" s="32"/>
      <c r="V226" s="168"/>
      <c r="W226" s="55"/>
      <c r="X226" s="56"/>
      <c r="Y226" s="202"/>
      <c r="Z226" s="18"/>
      <c r="AA226" s="32"/>
      <c r="AB226" s="126"/>
      <c r="AC226" s="55"/>
      <c r="AD226" s="56"/>
      <c r="AE226" s="35"/>
      <c r="AF226" s="18"/>
      <c r="AG226" s="34"/>
      <c r="AH226" s="59"/>
      <c r="AI226" s="55"/>
      <c r="AJ226" s="56"/>
      <c r="AK226" s="35"/>
      <c r="AL226" s="18"/>
      <c r="AM226" s="34"/>
      <c r="AN226" s="59"/>
      <c r="AO226" s="55"/>
      <c r="AP226" s="56"/>
      <c r="AQ226" s="35"/>
      <c r="AR226" s="18"/>
      <c r="AS226" s="32"/>
      <c r="AT226" s="59"/>
      <c r="AU226" s="55"/>
      <c r="AV226" s="56"/>
      <c r="AW226" s="35"/>
      <c r="AX226" s="18"/>
      <c r="AY226" s="32"/>
      <c r="AZ226" s="57"/>
      <c r="BA226" s="55"/>
      <c r="BB226" s="56"/>
      <c r="BC226" s="33"/>
      <c r="BD226" s="36"/>
      <c r="BE226" s="18"/>
      <c r="BF226" s="34"/>
      <c r="BG226" s="37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  <c r="BT226" s="30"/>
      <c r="BU226" s="30"/>
      <c r="BV226" s="30"/>
      <c r="BW226" s="38"/>
      <c r="BX226" s="42"/>
      <c r="BY226" s="35"/>
      <c r="BZ226" s="35"/>
      <c r="CA226" s="35"/>
      <c r="CB226" s="35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</row>
    <row r="227" spans="1:177" s="4" customFormat="1" ht="12.75">
      <c r="A227" s="28"/>
      <c r="B227" s="29"/>
      <c r="C227" s="16"/>
      <c r="D227" s="120"/>
      <c r="E227" s="177"/>
      <c r="F227" s="31"/>
      <c r="G227" s="50"/>
      <c r="H227" s="17"/>
      <c r="I227" s="341"/>
      <c r="J227" s="251"/>
      <c r="K227" s="55"/>
      <c r="L227" s="56"/>
      <c r="M227" s="175"/>
      <c r="N227" s="18"/>
      <c r="O227" s="32"/>
      <c r="P227" s="168"/>
      <c r="Q227" s="55"/>
      <c r="R227" s="56"/>
      <c r="S227" s="175"/>
      <c r="T227" s="18"/>
      <c r="U227" s="32"/>
      <c r="V227" s="168"/>
      <c r="W227" s="55"/>
      <c r="X227" s="56"/>
      <c r="Y227" s="202"/>
      <c r="Z227" s="18"/>
      <c r="AA227" s="32"/>
      <c r="AB227" s="126"/>
      <c r="AC227" s="55"/>
      <c r="AD227" s="56"/>
      <c r="AE227" s="35"/>
      <c r="AF227" s="18"/>
      <c r="AG227" s="34"/>
      <c r="AH227" s="59"/>
      <c r="AI227" s="55"/>
      <c r="AJ227" s="56"/>
      <c r="AK227" s="35"/>
      <c r="AL227" s="18"/>
      <c r="AM227" s="34"/>
      <c r="AN227" s="59"/>
      <c r="AO227" s="55"/>
      <c r="AP227" s="56"/>
      <c r="AQ227" s="35"/>
      <c r="AR227" s="18"/>
      <c r="AS227" s="32"/>
      <c r="AT227" s="59"/>
      <c r="AU227" s="55"/>
      <c r="AV227" s="56"/>
      <c r="AW227" s="35"/>
      <c r="AX227" s="18"/>
      <c r="AY227" s="32"/>
      <c r="AZ227" s="57"/>
      <c r="BA227" s="55"/>
      <c r="BB227" s="56"/>
      <c r="BC227" s="33"/>
      <c r="BD227" s="36"/>
      <c r="BE227" s="18"/>
      <c r="BF227" s="34"/>
      <c r="BG227" s="37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  <c r="BT227" s="30"/>
      <c r="BU227" s="30"/>
      <c r="BV227" s="30"/>
      <c r="BW227" s="38"/>
      <c r="BX227" s="42"/>
      <c r="BY227" s="35"/>
      <c r="BZ227" s="35"/>
      <c r="CA227" s="35"/>
      <c r="CB227" s="35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</row>
    <row r="228" spans="1:177" s="4" customFormat="1" ht="12.75">
      <c r="A228" s="28"/>
      <c r="B228" s="29"/>
      <c r="C228" s="16"/>
      <c r="D228" s="120"/>
      <c r="E228" s="177"/>
      <c r="F228" s="31"/>
      <c r="G228" s="50"/>
      <c r="H228" s="17"/>
      <c r="I228" s="341"/>
      <c r="J228" s="251"/>
      <c r="K228" s="55"/>
      <c r="L228" s="56"/>
      <c r="M228" s="175"/>
      <c r="N228" s="18"/>
      <c r="O228" s="32"/>
      <c r="P228" s="168"/>
      <c r="Q228" s="55"/>
      <c r="R228" s="56"/>
      <c r="S228" s="175"/>
      <c r="T228" s="18"/>
      <c r="U228" s="32"/>
      <c r="V228" s="168"/>
      <c r="W228" s="55"/>
      <c r="X228" s="56"/>
      <c r="Y228" s="202"/>
      <c r="Z228" s="18"/>
      <c r="AA228" s="32"/>
      <c r="AB228" s="126"/>
      <c r="AC228" s="55"/>
      <c r="AD228" s="56"/>
      <c r="AE228" s="35"/>
      <c r="AF228" s="18"/>
      <c r="AG228" s="34"/>
      <c r="AH228" s="59"/>
      <c r="AI228" s="55"/>
      <c r="AJ228" s="56"/>
      <c r="AK228" s="35"/>
      <c r="AL228" s="18"/>
      <c r="AM228" s="34"/>
      <c r="AN228" s="59"/>
      <c r="AO228" s="55"/>
      <c r="AP228" s="56"/>
      <c r="AQ228" s="35"/>
      <c r="AR228" s="18"/>
      <c r="AS228" s="32"/>
      <c r="AT228" s="59"/>
      <c r="AU228" s="55"/>
      <c r="AV228" s="56"/>
      <c r="AW228" s="35"/>
      <c r="AX228" s="18"/>
      <c r="AY228" s="32"/>
      <c r="AZ228" s="57"/>
      <c r="BA228" s="55"/>
      <c r="BB228" s="56"/>
      <c r="BC228" s="33"/>
      <c r="BD228" s="36"/>
      <c r="BE228" s="18"/>
      <c r="BF228" s="34"/>
      <c r="BG228" s="37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  <c r="BT228" s="30"/>
      <c r="BU228" s="30"/>
      <c r="BV228" s="30"/>
      <c r="BW228" s="38"/>
      <c r="BX228" s="42"/>
      <c r="BY228" s="35"/>
      <c r="BZ228" s="35"/>
      <c r="CA228" s="35"/>
      <c r="CB228" s="35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</row>
    <row r="229" spans="1:177" s="4" customFormat="1" ht="12.75">
      <c r="A229" s="28"/>
      <c r="B229" s="29"/>
      <c r="C229" s="16"/>
      <c r="D229" s="120"/>
      <c r="E229" s="177"/>
      <c r="F229" s="31"/>
      <c r="G229" s="50"/>
      <c r="H229" s="17"/>
      <c r="I229" s="341"/>
      <c r="J229" s="251"/>
      <c r="K229" s="55"/>
      <c r="L229" s="56"/>
      <c r="M229" s="175"/>
      <c r="N229" s="18"/>
      <c r="O229" s="32"/>
      <c r="P229" s="168"/>
      <c r="Q229" s="55"/>
      <c r="R229" s="56"/>
      <c r="S229" s="175"/>
      <c r="T229" s="18"/>
      <c r="U229" s="32"/>
      <c r="V229" s="168"/>
      <c r="W229" s="55"/>
      <c r="X229" s="56"/>
      <c r="Y229" s="202"/>
      <c r="Z229" s="18"/>
      <c r="AA229" s="32"/>
      <c r="AB229" s="126"/>
      <c r="AC229" s="55"/>
      <c r="AD229" s="56"/>
      <c r="AE229" s="35"/>
      <c r="AF229" s="18"/>
      <c r="AG229" s="34"/>
      <c r="AH229" s="59"/>
      <c r="AI229" s="55"/>
      <c r="AJ229" s="56"/>
      <c r="AK229" s="35"/>
      <c r="AL229" s="18"/>
      <c r="AM229" s="34"/>
      <c r="AN229" s="59"/>
      <c r="AO229" s="55"/>
      <c r="AP229" s="56"/>
      <c r="AQ229" s="35"/>
      <c r="AR229" s="18"/>
      <c r="AS229" s="32"/>
      <c r="AT229" s="59"/>
      <c r="AU229" s="55"/>
      <c r="AV229" s="56"/>
      <c r="AW229" s="35"/>
      <c r="AX229" s="18"/>
      <c r="AY229" s="32"/>
      <c r="AZ229" s="57"/>
      <c r="BA229" s="55"/>
      <c r="BB229" s="56"/>
      <c r="BC229" s="33"/>
      <c r="BD229" s="36"/>
      <c r="BE229" s="18"/>
      <c r="BF229" s="34"/>
      <c r="BG229" s="37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  <c r="BT229" s="30"/>
      <c r="BU229" s="30"/>
      <c r="BV229" s="30"/>
      <c r="BW229" s="38"/>
      <c r="BX229" s="42"/>
      <c r="BY229" s="35"/>
      <c r="BZ229" s="35"/>
      <c r="CA229" s="35"/>
      <c r="CB229" s="35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</row>
    <row r="230" spans="1:177" s="4" customFormat="1" ht="12.75">
      <c r="A230" s="28"/>
      <c r="B230" s="29"/>
      <c r="C230" s="16"/>
      <c r="D230" s="120"/>
      <c r="E230" s="177"/>
      <c r="F230" s="31"/>
      <c r="G230" s="50"/>
      <c r="H230" s="17"/>
      <c r="I230" s="341"/>
      <c r="J230" s="251"/>
      <c r="K230" s="55"/>
      <c r="L230" s="56"/>
      <c r="M230" s="175"/>
      <c r="N230" s="18"/>
      <c r="O230" s="32"/>
      <c r="P230" s="168"/>
      <c r="Q230" s="55"/>
      <c r="R230" s="56"/>
      <c r="S230" s="175"/>
      <c r="T230" s="18"/>
      <c r="U230" s="32"/>
      <c r="V230" s="168"/>
      <c r="W230" s="55"/>
      <c r="X230" s="56"/>
      <c r="Y230" s="202"/>
      <c r="Z230" s="18"/>
      <c r="AA230" s="32"/>
      <c r="AB230" s="126"/>
      <c r="AC230" s="55"/>
      <c r="AD230" s="56"/>
      <c r="AE230" s="35"/>
      <c r="AF230" s="18"/>
      <c r="AG230" s="34"/>
      <c r="AH230" s="59"/>
      <c r="AI230" s="55"/>
      <c r="AJ230" s="56"/>
      <c r="AK230" s="35"/>
      <c r="AL230" s="18"/>
      <c r="AM230" s="34"/>
      <c r="AN230" s="59"/>
      <c r="AO230" s="55"/>
      <c r="AP230" s="56"/>
      <c r="AQ230" s="35"/>
      <c r="AR230" s="18"/>
      <c r="AS230" s="32"/>
      <c r="AT230" s="59"/>
      <c r="AU230" s="55"/>
      <c r="AV230" s="56"/>
      <c r="AW230" s="35"/>
      <c r="AX230" s="18"/>
      <c r="AY230" s="32"/>
      <c r="AZ230" s="57"/>
      <c r="BA230" s="55"/>
      <c r="BB230" s="56"/>
      <c r="BC230" s="33"/>
      <c r="BD230" s="36"/>
      <c r="BE230" s="18"/>
      <c r="BF230" s="34"/>
      <c r="BG230" s="37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  <c r="BR230" s="30"/>
      <c r="BS230" s="30"/>
      <c r="BT230" s="30"/>
      <c r="BU230" s="30"/>
      <c r="BV230" s="30"/>
      <c r="BW230" s="38"/>
      <c r="BX230" s="42"/>
      <c r="BY230" s="35"/>
      <c r="BZ230" s="35"/>
      <c r="CA230" s="35"/>
      <c r="CB230" s="35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</row>
    <row r="231" spans="2:75" ht="13.5" customHeight="1">
      <c r="B231" s="29"/>
      <c r="C231" s="16"/>
      <c r="E231" s="177"/>
      <c r="G231" s="50"/>
      <c r="H231" s="17"/>
      <c r="I231" s="341"/>
      <c r="J231" s="251"/>
      <c r="L231" s="56"/>
      <c r="M231" s="175"/>
      <c r="O231" s="32"/>
      <c r="R231" s="56"/>
      <c r="S231" s="175"/>
      <c r="U231" s="32"/>
      <c r="X231" s="56"/>
      <c r="AA231" s="32"/>
      <c r="AB231" s="126"/>
      <c r="AD231" s="56"/>
      <c r="AG231" s="34"/>
      <c r="AJ231" s="56"/>
      <c r="AM231" s="34"/>
      <c r="AP231" s="56"/>
      <c r="AQ231" s="35"/>
      <c r="AS231" s="32"/>
      <c r="AV231" s="56"/>
      <c r="AW231" s="35"/>
      <c r="AY231" s="32"/>
      <c r="BB231" s="56"/>
      <c r="BC231" s="33"/>
      <c r="BD231" s="36"/>
      <c r="BE231" s="18"/>
      <c r="BF231" s="34"/>
      <c r="BG231" s="37"/>
      <c r="BH231" s="30"/>
      <c r="BI231" s="30"/>
      <c r="BJ231" s="30"/>
      <c r="BK231" s="30"/>
      <c r="BL231" s="30"/>
      <c r="BM231" s="30"/>
      <c r="BN231" s="30"/>
      <c r="BO231" s="30"/>
      <c r="BP231" s="30"/>
      <c r="BQ231" s="30"/>
      <c r="BR231" s="30"/>
      <c r="BS231" s="30"/>
      <c r="BT231" s="30"/>
      <c r="BU231" s="30"/>
      <c r="BV231" s="30"/>
      <c r="BW231" s="38"/>
    </row>
    <row r="232" spans="2:75" ht="13.5" customHeight="1">
      <c r="B232" s="29"/>
      <c r="C232" s="16"/>
      <c r="E232" s="177"/>
      <c r="G232" s="50"/>
      <c r="H232" s="17"/>
      <c r="I232" s="341"/>
      <c r="J232" s="251"/>
      <c r="L232" s="56"/>
      <c r="M232" s="175"/>
      <c r="O232" s="32"/>
      <c r="R232" s="56"/>
      <c r="S232" s="175"/>
      <c r="U232" s="32"/>
      <c r="X232" s="56"/>
      <c r="AA232" s="32"/>
      <c r="AB232" s="126"/>
      <c r="AD232" s="56"/>
      <c r="AG232" s="34"/>
      <c r="AJ232" s="56"/>
      <c r="AM232" s="34"/>
      <c r="AP232" s="56"/>
      <c r="AQ232" s="35"/>
      <c r="AS232" s="32"/>
      <c r="AV232" s="56"/>
      <c r="AW232" s="35"/>
      <c r="AY232" s="32"/>
      <c r="BB232" s="56"/>
      <c r="BC232" s="33"/>
      <c r="BD232" s="36"/>
      <c r="BE232" s="18"/>
      <c r="BF232" s="34"/>
      <c r="BG232" s="37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R232" s="30"/>
      <c r="BS232" s="30"/>
      <c r="BT232" s="30"/>
      <c r="BU232" s="30"/>
      <c r="BV232" s="30"/>
      <c r="BW232" s="38"/>
    </row>
    <row r="233" spans="2:75" ht="13.5" customHeight="1">
      <c r="B233" s="29"/>
      <c r="C233" s="16"/>
      <c r="E233" s="177"/>
      <c r="G233" s="50"/>
      <c r="H233" s="17"/>
      <c r="I233" s="341"/>
      <c r="J233" s="251"/>
      <c r="L233" s="56"/>
      <c r="M233" s="175"/>
      <c r="O233" s="32"/>
      <c r="R233" s="56"/>
      <c r="S233" s="175"/>
      <c r="U233" s="32"/>
      <c r="X233" s="56"/>
      <c r="AA233" s="32"/>
      <c r="AB233" s="126"/>
      <c r="AD233" s="56"/>
      <c r="AG233" s="34"/>
      <c r="AJ233" s="56"/>
      <c r="AM233" s="34"/>
      <c r="AP233" s="56"/>
      <c r="AQ233" s="35"/>
      <c r="AS233" s="32"/>
      <c r="AV233" s="56"/>
      <c r="AW233" s="35"/>
      <c r="AY233" s="32"/>
      <c r="BB233" s="56"/>
      <c r="BC233" s="33"/>
      <c r="BD233" s="36"/>
      <c r="BE233" s="18"/>
      <c r="BF233" s="34"/>
      <c r="BG233" s="37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  <c r="BT233" s="30"/>
      <c r="BU233" s="30"/>
      <c r="BV233" s="30"/>
      <c r="BW233" s="38"/>
    </row>
    <row r="234" spans="2:75" ht="13.5" customHeight="1">
      <c r="B234" s="29"/>
      <c r="C234" s="16"/>
      <c r="E234" s="177"/>
      <c r="G234" s="50"/>
      <c r="H234" s="17"/>
      <c r="I234" s="341"/>
      <c r="J234" s="251"/>
      <c r="L234" s="56"/>
      <c r="M234" s="175"/>
      <c r="O234" s="32"/>
      <c r="R234" s="56"/>
      <c r="S234" s="175"/>
      <c r="U234" s="32"/>
      <c r="X234" s="56"/>
      <c r="AA234" s="32"/>
      <c r="AB234" s="126"/>
      <c r="AD234" s="56"/>
      <c r="AG234" s="34"/>
      <c r="AJ234" s="56"/>
      <c r="AM234" s="34"/>
      <c r="AP234" s="56"/>
      <c r="AQ234" s="35"/>
      <c r="AS234" s="32"/>
      <c r="AV234" s="56"/>
      <c r="AW234" s="35"/>
      <c r="AY234" s="32"/>
      <c r="BB234" s="56"/>
      <c r="BC234" s="33"/>
      <c r="BD234" s="36"/>
      <c r="BE234" s="18"/>
      <c r="BF234" s="34"/>
      <c r="BG234" s="37"/>
      <c r="BH234" s="30"/>
      <c r="BI234" s="30"/>
      <c r="BJ234" s="30"/>
      <c r="BK234" s="30"/>
      <c r="BL234" s="30"/>
      <c r="BM234" s="30"/>
      <c r="BN234" s="30"/>
      <c r="BO234" s="30"/>
      <c r="BP234" s="30"/>
      <c r="BQ234" s="30"/>
      <c r="BR234" s="30"/>
      <c r="BS234" s="30"/>
      <c r="BT234" s="30"/>
      <c r="BU234" s="30"/>
      <c r="BV234" s="30"/>
      <c r="BW234" s="38"/>
    </row>
    <row r="235" spans="2:75" ht="13.5" customHeight="1">
      <c r="B235" s="29"/>
      <c r="C235" s="16"/>
      <c r="E235" s="177"/>
      <c r="G235" s="50"/>
      <c r="H235" s="17"/>
      <c r="I235" s="341"/>
      <c r="J235" s="251"/>
      <c r="L235" s="56"/>
      <c r="M235" s="175"/>
      <c r="O235" s="32"/>
      <c r="R235" s="56"/>
      <c r="S235" s="175"/>
      <c r="U235" s="32"/>
      <c r="X235" s="56"/>
      <c r="AA235" s="32"/>
      <c r="AB235" s="126"/>
      <c r="AD235" s="56"/>
      <c r="AG235" s="34"/>
      <c r="AJ235" s="56"/>
      <c r="AM235" s="34"/>
      <c r="AP235" s="56"/>
      <c r="AQ235" s="35"/>
      <c r="AS235" s="32"/>
      <c r="AV235" s="56"/>
      <c r="AW235" s="35"/>
      <c r="AY235" s="32"/>
      <c r="BB235" s="56"/>
      <c r="BC235" s="33"/>
      <c r="BD235" s="36"/>
      <c r="BE235" s="18"/>
      <c r="BF235" s="34"/>
      <c r="BG235" s="37"/>
      <c r="BH235" s="30"/>
      <c r="BI235" s="30"/>
      <c r="BJ235" s="30"/>
      <c r="BK235" s="30"/>
      <c r="BL235" s="30"/>
      <c r="BM235" s="30"/>
      <c r="BN235" s="30"/>
      <c r="BO235" s="30"/>
      <c r="BP235" s="30"/>
      <c r="BQ235" s="30"/>
      <c r="BR235" s="30"/>
      <c r="BS235" s="30"/>
      <c r="BT235" s="30"/>
      <c r="BU235" s="30"/>
      <c r="BV235" s="30"/>
      <c r="BW235" s="38"/>
    </row>
    <row r="236" spans="2:75" ht="13.5" customHeight="1">
      <c r="B236" s="29"/>
      <c r="C236" s="16"/>
      <c r="E236" s="177"/>
      <c r="G236" s="50"/>
      <c r="H236" s="17"/>
      <c r="I236" s="341"/>
      <c r="J236" s="251"/>
      <c r="L236" s="56"/>
      <c r="M236" s="175"/>
      <c r="O236" s="32"/>
      <c r="R236" s="56"/>
      <c r="S236" s="175"/>
      <c r="U236" s="32"/>
      <c r="X236" s="56"/>
      <c r="AA236" s="32"/>
      <c r="AB236" s="126"/>
      <c r="AD236" s="56"/>
      <c r="AG236" s="34"/>
      <c r="AJ236" s="56"/>
      <c r="AM236" s="34"/>
      <c r="AP236" s="56"/>
      <c r="AQ236" s="35"/>
      <c r="AS236" s="32"/>
      <c r="AV236" s="56"/>
      <c r="AW236" s="35"/>
      <c r="AY236" s="32"/>
      <c r="BB236" s="56"/>
      <c r="BC236" s="33"/>
      <c r="BD236" s="36"/>
      <c r="BE236" s="18"/>
      <c r="BF236" s="34"/>
      <c r="BG236" s="37"/>
      <c r="BH236" s="30"/>
      <c r="BI236" s="30"/>
      <c r="BJ236" s="30"/>
      <c r="BK236" s="30"/>
      <c r="BL236" s="30"/>
      <c r="BM236" s="30"/>
      <c r="BN236" s="30"/>
      <c r="BO236" s="30"/>
      <c r="BP236" s="30"/>
      <c r="BQ236" s="30"/>
      <c r="BR236" s="30"/>
      <c r="BS236" s="30"/>
      <c r="BT236" s="30"/>
      <c r="BU236" s="30"/>
      <c r="BV236" s="30"/>
      <c r="BW236" s="38"/>
    </row>
    <row r="237" spans="2:75" ht="13.5" customHeight="1">
      <c r="B237" s="29"/>
      <c r="C237" s="267"/>
      <c r="E237" s="177"/>
      <c r="G237" s="50"/>
      <c r="H237" s="17"/>
      <c r="I237" s="341"/>
      <c r="J237" s="251"/>
      <c r="L237" s="56"/>
      <c r="M237" s="175"/>
      <c r="O237" s="32"/>
      <c r="R237" s="56"/>
      <c r="S237" s="175"/>
      <c r="U237" s="32"/>
      <c r="X237" s="56"/>
      <c r="AA237" s="32"/>
      <c r="AB237" s="126"/>
      <c r="AD237" s="56"/>
      <c r="AG237" s="34"/>
      <c r="AJ237" s="56"/>
      <c r="AM237" s="34"/>
      <c r="AP237" s="56"/>
      <c r="AQ237" s="35"/>
      <c r="AS237" s="32"/>
      <c r="AV237" s="56"/>
      <c r="AW237" s="35"/>
      <c r="AY237" s="32"/>
      <c r="BB237" s="56"/>
      <c r="BC237" s="33"/>
      <c r="BD237" s="36"/>
      <c r="BE237" s="18"/>
      <c r="BF237" s="34"/>
      <c r="BG237" s="37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  <c r="BT237" s="30"/>
      <c r="BU237" s="30"/>
      <c r="BV237" s="30"/>
      <c r="BW237" s="38"/>
    </row>
    <row r="238" spans="2:75" ht="13.5" customHeight="1">
      <c r="B238" s="29"/>
      <c r="C238" s="267"/>
      <c r="E238" s="177"/>
      <c r="G238" s="50"/>
      <c r="H238" s="17"/>
      <c r="I238" s="341"/>
      <c r="J238" s="251"/>
      <c r="L238" s="56"/>
      <c r="M238" s="175"/>
      <c r="O238" s="32"/>
      <c r="R238" s="56"/>
      <c r="S238" s="175"/>
      <c r="U238" s="32"/>
      <c r="X238" s="56"/>
      <c r="AA238" s="32"/>
      <c r="AB238" s="126"/>
      <c r="AD238" s="56"/>
      <c r="AG238" s="34"/>
      <c r="AJ238" s="56"/>
      <c r="AM238" s="34"/>
      <c r="AP238" s="56"/>
      <c r="AQ238" s="35"/>
      <c r="AS238" s="32"/>
      <c r="AV238" s="56"/>
      <c r="AW238" s="35"/>
      <c r="AY238" s="32"/>
      <c r="BB238" s="56"/>
      <c r="BC238" s="33"/>
      <c r="BD238" s="36"/>
      <c r="BE238" s="18"/>
      <c r="BF238" s="34"/>
      <c r="BG238" s="37"/>
      <c r="BH238" s="30"/>
      <c r="BI238" s="30"/>
      <c r="BJ238" s="30"/>
      <c r="BK238" s="30"/>
      <c r="BL238" s="30"/>
      <c r="BM238" s="30"/>
      <c r="BN238" s="30"/>
      <c r="BO238" s="30"/>
      <c r="BP238" s="30"/>
      <c r="BQ238" s="30"/>
      <c r="BR238" s="30"/>
      <c r="BS238" s="30"/>
      <c r="BT238" s="30"/>
      <c r="BU238" s="30"/>
      <c r="BV238" s="30"/>
      <c r="BW238" s="38"/>
    </row>
    <row r="239" spans="2:75" ht="13.5" customHeight="1">
      <c r="B239" s="29"/>
      <c r="C239" s="267"/>
      <c r="E239" s="177"/>
      <c r="G239" s="50"/>
      <c r="H239" s="17"/>
      <c r="I239" s="341"/>
      <c r="J239" s="251"/>
      <c r="L239" s="56"/>
      <c r="M239" s="175"/>
      <c r="O239" s="32"/>
      <c r="R239" s="56"/>
      <c r="S239" s="175"/>
      <c r="U239" s="32"/>
      <c r="X239" s="56"/>
      <c r="AA239" s="32"/>
      <c r="AB239" s="126"/>
      <c r="AD239" s="56"/>
      <c r="AG239" s="34"/>
      <c r="AJ239" s="56"/>
      <c r="AM239" s="34"/>
      <c r="AP239" s="56"/>
      <c r="AQ239" s="35"/>
      <c r="AS239" s="32"/>
      <c r="AV239" s="56"/>
      <c r="AW239" s="35"/>
      <c r="AY239" s="32"/>
      <c r="BB239" s="56"/>
      <c r="BC239" s="33"/>
      <c r="BD239" s="36"/>
      <c r="BE239" s="18"/>
      <c r="BF239" s="34"/>
      <c r="BG239" s="37"/>
      <c r="BH239" s="30"/>
      <c r="BI239" s="30"/>
      <c r="BJ239" s="30"/>
      <c r="BK239" s="30"/>
      <c r="BL239" s="30"/>
      <c r="BM239" s="30"/>
      <c r="BN239" s="30"/>
      <c r="BO239" s="30"/>
      <c r="BP239" s="30"/>
      <c r="BQ239" s="30"/>
      <c r="BR239" s="30"/>
      <c r="BS239" s="30"/>
      <c r="BT239" s="30"/>
      <c r="BU239" s="30"/>
      <c r="BV239" s="30"/>
      <c r="BW239" s="38"/>
    </row>
    <row r="240" spans="2:75" ht="13.5" customHeight="1">
      <c r="B240" s="29"/>
      <c r="C240" s="267"/>
      <c r="E240" s="177"/>
      <c r="G240" s="50"/>
      <c r="H240" s="17"/>
      <c r="I240" s="341"/>
      <c r="J240" s="251"/>
      <c r="L240" s="56"/>
      <c r="M240" s="175"/>
      <c r="O240" s="32"/>
      <c r="R240" s="56"/>
      <c r="S240" s="175"/>
      <c r="U240" s="32"/>
      <c r="X240" s="56"/>
      <c r="AA240" s="32"/>
      <c r="AB240" s="126"/>
      <c r="AD240" s="56"/>
      <c r="AG240" s="34"/>
      <c r="AJ240" s="56"/>
      <c r="AM240" s="34"/>
      <c r="AP240" s="56"/>
      <c r="AQ240" s="35"/>
      <c r="AS240" s="32"/>
      <c r="AV240" s="56"/>
      <c r="AW240" s="35"/>
      <c r="AY240" s="32"/>
      <c r="BB240" s="56"/>
      <c r="BC240" s="33"/>
      <c r="BD240" s="36"/>
      <c r="BE240" s="18"/>
      <c r="BF240" s="34"/>
      <c r="BG240" s="37"/>
      <c r="BH240" s="30"/>
      <c r="BI240" s="30"/>
      <c r="BJ240" s="30"/>
      <c r="BK240" s="30"/>
      <c r="BL240" s="30"/>
      <c r="BM240" s="30"/>
      <c r="BN240" s="30"/>
      <c r="BO240" s="30"/>
      <c r="BP240" s="30"/>
      <c r="BQ240" s="30"/>
      <c r="BR240" s="30"/>
      <c r="BS240" s="30"/>
      <c r="BT240" s="30"/>
      <c r="BU240" s="30"/>
      <c r="BV240" s="30"/>
      <c r="BW240" s="38"/>
    </row>
    <row r="241" spans="2:75" ht="13.5" customHeight="1">
      <c r="B241" s="29"/>
      <c r="C241" s="267"/>
      <c r="E241" s="177"/>
      <c r="G241" s="50"/>
      <c r="H241" s="17"/>
      <c r="I241" s="341"/>
      <c r="J241" s="251"/>
      <c r="L241" s="56"/>
      <c r="M241" s="175"/>
      <c r="O241" s="32"/>
      <c r="R241" s="56"/>
      <c r="S241" s="175"/>
      <c r="U241" s="32"/>
      <c r="X241" s="56"/>
      <c r="AA241" s="32"/>
      <c r="AB241" s="126"/>
      <c r="AD241" s="56"/>
      <c r="AG241" s="34"/>
      <c r="AJ241" s="56"/>
      <c r="AM241" s="34"/>
      <c r="AP241" s="56"/>
      <c r="AQ241" s="35"/>
      <c r="AS241" s="32"/>
      <c r="AV241" s="56"/>
      <c r="AW241" s="35"/>
      <c r="AY241" s="32"/>
      <c r="BB241" s="56"/>
      <c r="BC241" s="33"/>
      <c r="BD241" s="36"/>
      <c r="BE241" s="18"/>
      <c r="BF241" s="34"/>
      <c r="BG241" s="37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  <c r="BR241" s="30"/>
      <c r="BS241" s="30"/>
      <c r="BT241" s="30"/>
      <c r="BU241" s="30"/>
      <c r="BV241" s="30"/>
      <c r="BW241" s="38"/>
    </row>
    <row r="242" spans="2:75" ht="13.5" customHeight="1">
      <c r="B242" s="179"/>
      <c r="C242" s="165"/>
      <c r="E242" s="177"/>
      <c r="G242" s="50"/>
      <c r="H242" s="17"/>
      <c r="I242" s="341"/>
      <c r="J242" s="251"/>
      <c r="L242" s="56"/>
      <c r="M242" s="175"/>
      <c r="O242" s="32"/>
      <c r="R242" s="56"/>
      <c r="S242" s="175"/>
      <c r="U242" s="32"/>
      <c r="X242" s="56"/>
      <c r="AA242" s="32"/>
      <c r="AB242" s="126"/>
      <c r="AD242" s="56"/>
      <c r="AG242" s="34"/>
      <c r="AJ242" s="56"/>
      <c r="AM242" s="34"/>
      <c r="AP242" s="56"/>
      <c r="AQ242" s="35"/>
      <c r="AS242" s="32"/>
      <c r="AV242" s="56"/>
      <c r="AW242" s="35"/>
      <c r="AY242" s="32"/>
      <c r="BB242" s="56"/>
      <c r="BC242" s="33"/>
      <c r="BD242" s="36"/>
      <c r="BE242" s="18"/>
      <c r="BF242" s="34"/>
      <c r="BG242" s="37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  <c r="BR242" s="30"/>
      <c r="BS242" s="30"/>
      <c r="BT242" s="30"/>
      <c r="BU242" s="30"/>
      <c r="BV242" s="30"/>
      <c r="BW242" s="38"/>
    </row>
    <row r="243" spans="2:75" ht="13.5" customHeight="1">
      <c r="B243" s="179"/>
      <c r="C243" s="165"/>
      <c r="E243" s="177"/>
      <c r="G243" s="50"/>
      <c r="H243" s="17"/>
      <c r="I243" s="341"/>
      <c r="J243" s="251"/>
      <c r="L243" s="56"/>
      <c r="M243" s="175"/>
      <c r="O243" s="32"/>
      <c r="R243" s="56"/>
      <c r="S243" s="175"/>
      <c r="U243" s="32"/>
      <c r="X243" s="56"/>
      <c r="AA243" s="32"/>
      <c r="AB243" s="126"/>
      <c r="AD243" s="56"/>
      <c r="AG243" s="34"/>
      <c r="AJ243" s="56"/>
      <c r="AM243" s="34"/>
      <c r="AP243" s="56"/>
      <c r="AQ243" s="35"/>
      <c r="AS243" s="32"/>
      <c r="AV243" s="56"/>
      <c r="AW243" s="35"/>
      <c r="AY243" s="32"/>
      <c r="BB243" s="56"/>
      <c r="BC243" s="33"/>
      <c r="BD243" s="36"/>
      <c r="BE243" s="18"/>
      <c r="BF243" s="34"/>
      <c r="BG243" s="37"/>
      <c r="BH243" s="30"/>
      <c r="BI243" s="30"/>
      <c r="BJ243" s="30"/>
      <c r="BK243" s="30"/>
      <c r="BL243" s="30"/>
      <c r="BM243" s="30"/>
      <c r="BN243" s="30"/>
      <c r="BO243" s="30"/>
      <c r="BP243" s="30"/>
      <c r="BQ243" s="30"/>
      <c r="BR243" s="30"/>
      <c r="BS243" s="30"/>
      <c r="BT243" s="30"/>
      <c r="BU243" s="30"/>
      <c r="BV243" s="30"/>
      <c r="BW243" s="38"/>
    </row>
    <row r="244" spans="2:75" ht="13.5" customHeight="1">
      <c r="B244" s="179"/>
      <c r="C244" s="165"/>
      <c r="E244" s="177"/>
      <c r="G244" s="50"/>
      <c r="H244" s="17"/>
      <c r="I244" s="341"/>
      <c r="J244" s="251"/>
      <c r="L244" s="56"/>
      <c r="M244" s="175"/>
      <c r="O244" s="32"/>
      <c r="R244" s="56"/>
      <c r="S244" s="175"/>
      <c r="U244" s="32"/>
      <c r="X244" s="56"/>
      <c r="AA244" s="32"/>
      <c r="AB244" s="126"/>
      <c r="AD244" s="56"/>
      <c r="AG244" s="34"/>
      <c r="AJ244" s="56"/>
      <c r="AM244" s="34"/>
      <c r="AP244" s="56"/>
      <c r="AQ244" s="35"/>
      <c r="AS244" s="32"/>
      <c r="AV244" s="56"/>
      <c r="AW244" s="35"/>
      <c r="AY244" s="32"/>
      <c r="BB244" s="56"/>
      <c r="BC244" s="33"/>
      <c r="BD244" s="36"/>
      <c r="BE244" s="18"/>
      <c r="BF244" s="34"/>
      <c r="BG244" s="37"/>
      <c r="BH244" s="30"/>
      <c r="BI244" s="30"/>
      <c r="BJ244" s="30"/>
      <c r="BK244" s="30"/>
      <c r="BL244" s="30"/>
      <c r="BM244" s="30"/>
      <c r="BN244" s="30"/>
      <c r="BO244" s="30"/>
      <c r="BP244" s="30"/>
      <c r="BQ244" s="30"/>
      <c r="BR244" s="30"/>
      <c r="BS244" s="30"/>
      <c r="BT244" s="30"/>
      <c r="BU244" s="30"/>
      <c r="BV244" s="30"/>
      <c r="BW244" s="38"/>
    </row>
    <row r="245" spans="2:75" ht="13.5" customHeight="1">
      <c r="B245" s="179"/>
      <c r="C245" s="165"/>
      <c r="E245" s="177"/>
      <c r="G245" s="50"/>
      <c r="H245" s="17"/>
      <c r="I245" s="341"/>
      <c r="J245" s="251"/>
      <c r="L245" s="56"/>
      <c r="M245" s="175"/>
      <c r="O245" s="32"/>
      <c r="R245" s="56"/>
      <c r="S245" s="175"/>
      <c r="U245" s="32"/>
      <c r="X245" s="56"/>
      <c r="AA245" s="32"/>
      <c r="AB245" s="126"/>
      <c r="AD245" s="56"/>
      <c r="AG245" s="34"/>
      <c r="AJ245" s="56"/>
      <c r="AM245" s="34"/>
      <c r="AP245" s="56"/>
      <c r="AQ245" s="35"/>
      <c r="AS245" s="32"/>
      <c r="AV245" s="56"/>
      <c r="AW245" s="35"/>
      <c r="AY245" s="32"/>
      <c r="BB245" s="56"/>
      <c r="BC245" s="33"/>
      <c r="BD245" s="36"/>
      <c r="BE245" s="18"/>
      <c r="BF245" s="34"/>
      <c r="BG245" s="37"/>
      <c r="BH245" s="30"/>
      <c r="BI245" s="30"/>
      <c r="BJ245" s="30"/>
      <c r="BK245" s="30"/>
      <c r="BL245" s="30"/>
      <c r="BM245" s="30"/>
      <c r="BN245" s="30"/>
      <c r="BO245" s="30"/>
      <c r="BP245" s="30"/>
      <c r="BQ245" s="30"/>
      <c r="BR245" s="30"/>
      <c r="BS245" s="30"/>
      <c r="BT245" s="30"/>
      <c r="BU245" s="30"/>
      <c r="BV245" s="30"/>
      <c r="BW245" s="38"/>
    </row>
    <row r="246" spans="2:75" ht="13.5" customHeight="1">
      <c r="B246" s="179"/>
      <c r="C246" s="266"/>
      <c r="E246" s="177"/>
      <c r="G246" s="50"/>
      <c r="H246" s="17"/>
      <c r="I246" s="341"/>
      <c r="J246" s="251"/>
      <c r="L246" s="56"/>
      <c r="M246" s="175"/>
      <c r="O246" s="32"/>
      <c r="R246" s="56"/>
      <c r="S246" s="175"/>
      <c r="U246" s="32"/>
      <c r="X246" s="56"/>
      <c r="AA246" s="32"/>
      <c r="AB246" s="126"/>
      <c r="AD246" s="56"/>
      <c r="AG246" s="34"/>
      <c r="AJ246" s="56"/>
      <c r="AM246" s="34"/>
      <c r="AP246" s="56"/>
      <c r="AQ246" s="35"/>
      <c r="AS246" s="32"/>
      <c r="AV246" s="56"/>
      <c r="AW246" s="35"/>
      <c r="AY246" s="32"/>
      <c r="BB246" s="56"/>
      <c r="BC246" s="33"/>
      <c r="BD246" s="36"/>
      <c r="BE246" s="18"/>
      <c r="BF246" s="34"/>
      <c r="BG246" s="37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  <c r="BS246" s="30"/>
      <c r="BT246" s="30"/>
      <c r="BU246" s="30"/>
      <c r="BV246" s="30"/>
      <c r="BW246" s="38"/>
    </row>
    <row r="247" spans="2:75" ht="13.5" customHeight="1">
      <c r="B247" s="179"/>
      <c r="C247" s="266"/>
      <c r="E247" s="177"/>
      <c r="G247" s="50"/>
      <c r="H247" s="17"/>
      <c r="I247" s="341"/>
      <c r="J247" s="251"/>
      <c r="L247" s="56"/>
      <c r="M247" s="175"/>
      <c r="O247" s="32"/>
      <c r="R247" s="56"/>
      <c r="S247" s="175"/>
      <c r="U247" s="32"/>
      <c r="X247" s="56"/>
      <c r="AA247" s="32"/>
      <c r="AB247" s="126"/>
      <c r="AD247" s="56"/>
      <c r="AG247" s="34"/>
      <c r="AJ247" s="56"/>
      <c r="AM247" s="34"/>
      <c r="AP247" s="56"/>
      <c r="AQ247" s="35"/>
      <c r="AS247" s="32"/>
      <c r="AV247" s="56"/>
      <c r="AW247" s="35"/>
      <c r="AY247" s="32"/>
      <c r="BB247" s="56"/>
      <c r="BC247" s="33"/>
      <c r="BD247" s="36"/>
      <c r="BE247" s="18"/>
      <c r="BF247" s="34"/>
      <c r="BG247" s="37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  <c r="BR247" s="30"/>
      <c r="BS247" s="30"/>
      <c r="BT247" s="30"/>
      <c r="BU247" s="30"/>
      <c r="BV247" s="30"/>
      <c r="BW247" s="38"/>
    </row>
    <row r="248" spans="2:75" ht="13.5" customHeight="1">
      <c r="B248" s="180"/>
      <c r="C248" s="268"/>
      <c r="E248" s="177"/>
      <c r="G248" s="50"/>
      <c r="H248" s="17"/>
      <c r="I248" s="341"/>
      <c r="J248" s="251"/>
      <c r="L248" s="56"/>
      <c r="M248" s="175"/>
      <c r="O248" s="32"/>
      <c r="R248" s="56"/>
      <c r="S248" s="175"/>
      <c r="U248" s="32"/>
      <c r="X248" s="56"/>
      <c r="AA248" s="32"/>
      <c r="AB248" s="126"/>
      <c r="AD248" s="56"/>
      <c r="AG248" s="34"/>
      <c r="AJ248" s="56"/>
      <c r="AM248" s="34"/>
      <c r="AP248" s="56"/>
      <c r="AQ248" s="35"/>
      <c r="AS248" s="32"/>
      <c r="AV248" s="56"/>
      <c r="AW248" s="35"/>
      <c r="AY248" s="32"/>
      <c r="BB248" s="56"/>
      <c r="BC248" s="33"/>
      <c r="BD248" s="36"/>
      <c r="BE248" s="18"/>
      <c r="BF248" s="34"/>
      <c r="BG248" s="37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  <c r="BT248" s="30"/>
      <c r="BU248" s="30"/>
      <c r="BV248" s="30"/>
      <c r="BW248" s="38"/>
    </row>
    <row r="249" spans="2:75" ht="13.5" customHeight="1">
      <c r="B249" s="179"/>
      <c r="C249" s="266"/>
      <c r="E249" s="177"/>
      <c r="G249" s="50"/>
      <c r="H249" s="17"/>
      <c r="I249" s="341"/>
      <c r="J249" s="251"/>
      <c r="L249" s="56"/>
      <c r="M249" s="175"/>
      <c r="O249" s="32"/>
      <c r="R249" s="56"/>
      <c r="S249" s="175"/>
      <c r="U249" s="32"/>
      <c r="X249" s="56"/>
      <c r="AA249" s="32"/>
      <c r="AB249" s="126"/>
      <c r="AD249" s="56"/>
      <c r="AG249" s="34"/>
      <c r="AJ249" s="56"/>
      <c r="AM249" s="34"/>
      <c r="AP249" s="56"/>
      <c r="AQ249" s="35"/>
      <c r="AS249" s="32"/>
      <c r="AV249" s="56"/>
      <c r="AW249" s="35"/>
      <c r="AY249" s="32"/>
      <c r="BB249" s="56"/>
      <c r="BC249" s="33"/>
      <c r="BD249" s="36"/>
      <c r="BE249" s="18"/>
      <c r="BF249" s="34"/>
      <c r="BG249" s="37"/>
      <c r="BH249" s="30"/>
      <c r="BI249" s="30"/>
      <c r="BJ249" s="30"/>
      <c r="BK249" s="30"/>
      <c r="BL249" s="30"/>
      <c r="BM249" s="30"/>
      <c r="BN249" s="30"/>
      <c r="BO249" s="30"/>
      <c r="BP249" s="30"/>
      <c r="BQ249" s="30"/>
      <c r="BR249" s="30"/>
      <c r="BS249" s="30"/>
      <c r="BT249" s="30"/>
      <c r="BU249" s="30"/>
      <c r="BV249" s="30"/>
      <c r="BW249" s="38"/>
    </row>
    <row r="250" spans="2:75" ht="13.5" customHeight="1">
      <c r="B250" s="179"/>
      <c r="C250" s="266"/>
      <c r="E250" s="177"/>
      <c r="G250" s="50"/>
      <c r="H250" s="17"/>
      <c r="I250" s="341"/>
      <c r="J250" s="251"/>
      <c r="L250" s="56"/>
      <c r="M250" s="175"/>
      <c r="O250" s="32"/>
      <c r="R250" s="56"/>
      <c r="S250" s="175"/>
      <c r="U250" s="32"/>
      <c r="X250" s="56"/>
      <c r="AA250" s="32"/>
      <c r="AB250" s="126"/>
      <c r="AD250" s="56"/>
      <c r="AG250" s="34"/>
      <c r="AJ250" s="56"/>
      <c r="AM250" s="34"/>
      <c r="AP250" s="56"/>
      <c r="AQ250" s="35"/>
      <c r="AS250" s="32"/>
      <c r="AV250" s="56"/>
      <c r="AW250" s="35"/>
      <c r="AY250" s="32"/>
      <c r="BB250" s="56"/>
      <c r="BC250" s="33"/>
      <c r="BD250" s="36"/>
      <c r="BE250" s="18"/>
      <c r="BF250" s="34"/>
      <c r="BG250" s="37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  <c r="BS250" s="30"/>
      <c r="BT250" s="30"/>
      <c r="BU250" s="30"/>
      <c r="BV250" s="30"/>
      <c r="BW250" s="38"/>
    </row>
    <row r="251" spans="2:75" ht="13.5" customHeight="1">
      <c r="B251" s="29"/>
      <c r="C251" s="16"/>
      <c r="E251" s="177"/>
      <c r="G251" s="50"/>
      <c r="H251" s="17"/>
      <c r="I251" s="341"/>
      <c r="J251" s="251"/>
      <c r="L251" s="56"/>
      <c r="M251" s="175"/>
      <c r="O251" s="32"/>
      <c r="R251" s="56"/>
      <c r="S251" s="175"/>
      <c r="U251" s="32"/>
      <c r="X251" s="56"/>
      <c r="AA251" s="32"/>
      <c r="AB251" s="126"/>
      <c r="AD251" s="56"/>
      <c r="AG251" s="34"/>
      <c r="AJ251" s="56"/>
      <c r="AM251" s="34"/>
      <c r="AP251" s="56"/>
      <c r="AQ251" s="35"/>
      <c r="AS251" s="32"/>
      <c r="AV251" s="56"/>
      <c r="AW251" s="35"/>
      <c r="AY251" s="32"/>
      <c r="BB251" s="56"/>
      <c r="BC251" s="33"/>
      <c r="BD251" s="36"/>
      <c r="BE251" s="18"/>
      <c r="BF251" s="34"/>
      <c r="BG251" s="37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30"/>
      <c r="BT251" s="30"/>
      <c r="BU251" s="30"/>
      <c r="BV251" s="30"/>
      <c r="BW251" s="38"/>
    </row>
    <row r="252" spans="2:75" ht="13.5" customHeight="1">
      <c r="B252" s="29"/>
      <c r="C252" s="16"/>
      <c r="E252" s="177"/>
      <c r="G252" s="50"/>
      <c r="H252" s="17"/>
      <c r="I252" s="341"/>
      <c r="J252" s="251"/>
      <c r="L252" s="56"/>
      <c r="M252" s="175"/>
      <c r="O252" s="32"/>
      <c r="R252" s="56"/>
      <c r="S252" s="175"/>
      <c r="U252" s="32"/>
      <c r="X252" s="56"/>
      <c r="AA252" s="32"/>
      <c r="AB252" s="126"/>
      <c r="AD252" s="56"/>
      <c r="AG252" s="34"/>
      <c r="AJ252" s="56"/>
      <c r="AM252" s="34"/>
      <c r="AP252" s="56"/>
      <c r="AQ252" s="35"/>
      <c r="AS252" s="32"/>
      <c r="AV252" s="56"/>
      <c r="AW252" s="35"/>
      <c r="AY252" s="32"/>
      <c r="BB252" s="56"/>
      <c r="BC252" s="33"/>
      <c r="BD252" s="36"/>
      <c r="BE252" s="18"/>
      <c r="BF252" s="34"/>
      <c r="BG252" s="37"/>
      <c r="BH252" s="30"/>
      <c r="BI252" s="30"/>
      <c r="BJ252" s="30"/>
      <c r="BK252" s="30"/>
      <c r="BL252" s="30"/>
      <c r="BM252" s="30"/>
      <c r="BN252" s="30"/>
      <c r="BO252" s="30"/>
      <c r="BP252" s="30"/>
      <c r="BQ252" s="30"/>
      <c r="BR252" s="30"/>
      <c r="BS252" s="30"/>
      <c r="BT252" s="30"/>
      <c r="BU252" s="30"/>
      <c r="BV252" s="30"/>
      <c r="BW252" s="38"/>
    </row>
    <row r="253" spans="2:75" ht="13.5" customHeight="1">
      <c r="B253" s="29"/>
      <c r="C253" s="16"/>
      <c r="E253" s="177"/>
      <c r="G253" s="50"/>
      <c r="H253" s="17"/>
      <c r="I253" s="341"/>
      <c r="J253" s="251"/>
      <c r="L253" s="56"/>
      <c r="M253" s="175"/>
      <c r="O253" s="32"/>
      <c r="R253" s="56"/>
      <c r="S253" s="175"/>
      <c r="U253" s="32"/>
      <c r="X253" s="56"/>
      <c r="AA253" s="32"/>
      <c r="AB253" s="126"/>
      <c r="AD253" s="56"/>
      <c r="AG253" s="34"/>
      <c r="AJ253" s="56"/>
      <c r="AM253" s="34"/>
      <c r="AP253" s="56"/>
      <c r="AQ253" s="35"/>
      <c r="AS253" s="32"/>
      <c r="AV253" s="56"/>
      <c r="AW253" s="35"/>
      <c r="AY253" s="32"/>
      <c r="BB253" s="56"/>
      <c r="BC253" s="33"/>
      <c r="BD253" s="36"/>
      <c r="BE253" s="18"/>
      <c r="BF253" s="34"/>
      <c r="BG253" s="37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/>
      <c r="BT253" s="30"/>
      <c r="BU253" s="30"/>
      <c r="BV253" s="30"/>
      <c r="BW253" s="38"/>
    </row>
    <row r="254" spans="2:75" ht="13.5" customHeight="1">
      <c r="B254" s="29"/>
      <c r="C254" s="16"/>
      <c r="E254" s="177"/>
      <c r="G254" s="50"/>
      <c r="H254" s="17"/>
      <c r="I254" s="341"/>
      <c r="J254" s="251"/>
      <c r="L254" s="56"/>
      <c r="M254" s="175"/>
      <c r="O254" s="32"/>
      <c r="R254" s="56"/>
      <c r="S254" s="175"/>
      <c r="U254" s="32"/>
      <c r="X254" s="56"/>
      <c r="AA254" s="32"/>
      <c r="AB254" s="126"/>
      <c r="AD254" s="56"/>
      <c r="AG254" s="34"/>
      <c r="AJ254" s="56"/>
      <c r="AM254" s="34"/>
      <c r="AP254" s="56"/>
      <c r="AQ254" s="35"/>
      <c r="AS254" s="32"/>
      <c r="AV254" s="56"/>
      <c r="AW254" s="35"/>
      <c r="AY254" s="32"/>
      <c r="BB254" s="56"/>
      <c r="BC254" s="33"/>
      <c r="BD254" s="36"/>
      <c r="BE254" s="18"/>
      <c r="BF254" s="34"/>
      <c r="BG254" s="37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  <c r="BT254" s="30"/>
      <c r="BU254" s="30"/>
      <c r="BV254" s="30"/>
      <c r="BW254" s="38"/>
    </row>
    <row r="255" spans="2:75" ht="13.5" customHeight="1">
      <c r="B255" s="29"/>
      <c r="C255" s="16"/>
      <c r="E255" s="177"/>
      <c r="G255" s="50"/>
      <c r="H255" s="17"/>
      <c r="I255" s="341"/>
      <c r="J255" s="251"/>
      <c r="L255" s="56"/>
      <c r="M255" s="175"/>
      <c r="O255" s="32"/>
      <c r="R255" s="56"/>
      <c r="S255" s="175"/>
      <c r="U255" s="32"/>
      <c r="X255" s="56"/>
      <c r="AA255" s="32"/>
      <c r="AB255" s="126"/>
      <c r="AD255" s="56"/>
      <c r="AG255" s="34"/>
      <c r="AJ255" s="56"/>
      <c r="AM255" s="34"/>
      <c r="AP255" s="56"/>
      <c r="AQ255" s="35"/>
      <c r="AS255" s="32"/>
      <c r="AV255" s="56"/>
      <c r="AW255" s="35"/>
      <c r="AY255" s="32"/>
      <c r="BB255" s="56"/>
      <c r="BC255" s="33"/>
      <c r="BD255" s="36"/>
      <c r="BE255" s="18"/>
      <c r="BF255" s="34"/>
      <c r="BG255" s="37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  <c r="BU255" s="30"/>
      <c r="BV255" s="30"/>
      <c r="BW255" s="38"/>
    </row>
    <row r="256" spans="2:75" ht="13.5" customHeight="1">
      <c r="B256" s="29"/>
      <c r="C256" s="16"/>
      <c r="E256" s="177"/>
      <c r="G256" s="50"/>
      <c r="H256" s="17"/>
      <c r="I256" s="341"/>
      <c r="J256" s="251"/>
      <c r="L256" s="56"/>
      <c r="M256" s="175"/>
      <c r="O256" s="32"/>
      <c r="R256" s="56"/>
      <c r="S256" s="175"/>
      <c r="U256" s="32"/>
      <c r="X256" s="56"/>
      <c r="AA256" s="32"/>
      <c r="AB256" s="126"/>
      <c r="AD256" s="56"/>
      <c r="AG256" s="34"/>
      <c r="AJ256" s="56"/>
      <c r="AM256" s="34"/>
      <c r="AP256" s="56"/>
      <c r="AQ256" s="35"/>
      <c r="AS256" s="32"/>
      <c r="AV256" s="56"/>
      <c r="AW256" s="35"/>
      <c r="AY256" s="32"/>
      <c r="BB256" s="56"/>
      <c r="BC256" s="33"/>
      <c r="BD256" s="36"/>
      <c r="BE256" s="18"/>
      <c r="BF256" s="34"/>
      <c r="BG256" s="37"/>
      <c r="BH256" s="30"/>
      <c r="BI256" s="30"/>
      <c r="BJ256" s="30"/>
      <c r="BK256" s="30"/>
      <c r="BL256" s="30"/>
      <c r="BM256" s="30"/>
      <c r="BN256" s="30"/>
      <c r="BO256" s="30"/>
      <c r="BP256" s="30"/>
      <c r="BQ256" s="30"/>
      <c r="BR256" s="30"/>
      <c r="BS256" s="30"/>
      <c r="BT256" s="30"/>
      <c r="BU256" s="30"/>
      <c r="BV256" s="30"/>
      <c r="BW256" s="38"/>
    </row>
    <row r="257" spans="2:75" ht="13.5" customHeight="1">
      <c r="B257" s="29"/>
      <c r="C257" s="16"/>
      <c r="E257" s="177"/>
      <c r="G257" s="50"/>
      <c r="H257" s="17"/>
      <c r="I257" s="341"/>
      <c r="J257" s="251"/>
      <c r="L257" s="56"/>
      <c r="M257" s="175"/>
      <c r="O257" s="32"/>
      <c r="R257" s="56"/>
      <c r="S257" s="175"/>
      <c r="U257" s="32"/>
      <c r="X257" s="56"/>
      <c r="AA257" s="32"/>
      <c r="AB257" s="126"/>
      <c r="AD257" s="56"/>
      <c r="AG257" s="34"/>
      <c r="AJ257" s="56"/>
      <c r="AM257" s="34"/>
      <c r="AP257" s="56"/>
      <c r="AQ257" s="35"/>
      <c r="AS257" s="32"/>
      <c r="AV257" s="56"/>
      <c r="AW257" s="35"/>
      <c r="AY257" s="32"/>
      <c r="BB257" s="56"/>
      <c r="BC257" s="33"/>
      <c r="BD257" s="36"/>
      <c r="BE257" s="18"/>
      <c r="BF257" s="34"/>
      <c r="BG257" s="37"/>
      <c r="BH257" s="30"/>
      <c r="BI257" s="30"/>
      <c r="BJ257" s="30"/>
      <c r="BK257" s="30"/>
      <c r="BL257" s="30"/>
      <c r="BM257" s="30"/>
      <c r="BN257" s="30"/>
      <c r="BO257" s="30"/>
      <c r="BP257" s="30"/>
      <c r="BQ257" s="30"/>
      <c r="BR257" s="30"/>
      <c r="BS257" s="30"/>
      <c r="BT257" s="30"/>
      <c r="BU257" s="30"/>
      <c r="BV257" s="30"/>
      <c r="BW257" s="38"/>
    </row>
    <row r="258" spans="2:75" ht="13.5" customHeight="1">
      <c r="B258" s="29"/>
      <c r="C258" s="16"/>
      <c r="E258" s="177"/>
      <c r="G258" s="50"/>
      <c r="H258" s="17"/>
      <c r="I258" s="341"/>
      <c r="J258" s="251"/>
      <c r="L258" s="56"/>
      <c r="M258" s="175"/>
      <c r="O258" s="32"/>
      <c r="R258" s="56"/>
      <c r="S258" s="175"/>
      <c r="U258" s="32"/>
      <c r="X258" s="56"/>
      <c r="AA258" s="32"/>
      <c r="AB258" s="126"/>
      <c r="AD258" s="56"/>
      <c r="AG258" s="34"/>
      <c r="AJ258" s="56"/>
      <c r="AM258" s="34"/>
      <c r="AP258" s="56"/>
      <c r="AQ258" s="35"/>
      <c r="AS258" s="32"/>
      <c r="AV258" s="56"/>
      <c r="AW258" s="35"/>
      <c r="AY258" s="32"/>
      <c r="BB258" s="56"/>
      <c r="BC258" s="33"/>
      <c r="BD258" s="36"/>
      <c r="BE258" s="18"/>
      <c r="BF258" s="34"/>
      <c r="BG258" s="37"/>
      <c r="BH258" s="30"/>
      <c r="BI258" s="30"/>
      <c r="BJ258" s="30"/>
      <c r="BK258" s="30"/>
      <c r="BL258" s="30"/>
      <c r="BM258" s="30"/>
      <c r="BN258" s="30"/>
      <c r="BO258" s="30"/>
      <c r="BP258" s="30"/>
      <c r="BQ258" s="30"/>
      <c r="BR258" s="30"/>
      <c r="BS258" s="30"/>
      <c r="BT258" s="30"/>
      <c r="BU258" s="30"/>
      <c r="BV258" s="30"/>
      <c r="BW258" s="38"/>
    </row>
    <row r="259" spans="2:75" ht="13.5" customHeight="1">
      <c r="B259" s="29"/>
      <c r="C259" s="16"/>
      <c r="E259" s="177"/>
      <c r="G259" s="50"/>
      <c r="H259" s="17"/>
      <c r="I259" s="341"/>
      <c r="L259" s="56"/>
      <c r="O259" s="32"/>
      <c r="R259" s="56"/>
      <c r="U259" s="32"/>
      <c r="X259" s="56"/>
      <c r="AA259" s="32"/>
      <c r="AD259" s="56"/>
      <c r="AG259" s="34"/>
      <c r="AJ259" s="56"/>
      <c r="AM259" s="34"/>
      <c r="AP259" s="56"/>
      <c r="AS259" s="32"/>
      <c r="AV259" s="56"/>
      <c r="AY259" s="32"/>
      <c r="BB259" s="56"/>
      <c r="BC259" s="33"/>
      <c r="BD259" s="36"/>
      <c r="BE259" s="18"/>
      <c r="BF259" s="34"/>
      <c r="BG259" s="37"/>
      <c r="BH259" s="30"/>
      <c r="BI259" s="30"/>
      <c r="BJ259" s="30"/>
      <c r="BK259" s="30"/>
      <c r="BL259" s="30"/>
      <c r="BM259" s="30"/>
      <c r="BN259" s="30"/>
      <c r="BO259" s="30"/>
      <c r="BP259" s="30"/>
      <c r="BQ259" s="30"/>
      <c r="BR259" s="30"/>
      <c r="BS259" s="30"/>
      <c r="BT259" s="30"/>
      <c r="BU259" s="30"/>
      <c r="BV259" s="30"/>
      <c r="BW259" s="38"/>
    </row>
    <row r="260" spans="2:75" ht="13.5" customHeight="1">
      <c r="B260" s="29"/>
      <c r="C260" s="16"/>
      <c r="E260" s="177"/>
      <c r="G260" s="50"/>
      <c r="H260" s="17"/>
      <c r="I260" s="341"/>
      <c r="L260" s="56"/>
      <c r="O260" s="32"/>
      <c r="R260" s="56"/>
      <c r="U260" s="32"/>
      <c r="X260" s="56"/>
      <c r="AA260" s="32"/>
      <c r="AD260" s="56"/>
      <c r="AG260" s="34"/>
      <c r="AJ260" s="56"/>
      <c r="AM260" s="34"/>
      <c r="AP260" s="56"/>
      <c r="AS260" s="32"/>
      <c r="AV260" s="56"/>
      <c r="AY260" s="32"/>
      <c r="BB260" s="56"/>
      <c r="BC260" s="33"/>
      <c r="BD260" s="36"/>
      <c r="BE260" s="18"/>
      <c r="BF260" s="34"/>
      <c r="BG260" s="37"/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  <c r="BR260" s="30"/>
      <c r="BS260" s="30"/>
      <c r="BT260" s="30"/>
      <c r="BU260" s="30"/>
      <c r="BV260" s="30"/>
      <c r="BW260" s="38"/>
    </row>
    <row r="261" spans="2:75" ht="13.5" customHeight="1">
      <c r="B261" s="29"/>
      <c r="C261" s="16"/>
      <c r="E261" s="177"/>
      <c r="G261" s="50"/>
      <c r="H261" s="17"/>
      <c r="I261" s="341"/>
      <c r="L261" s="56"/>
      <c r="O261" s="32"/>
      <c r="R261" s="56"/>
      <c r="U261" s="32"/>
      <c r="X261" s="56"/>
      <c r="AA261" s="32"/>
      <c r="AD261" s="56"/>
      <c r="AG261" s="34"/>
      <c r="AJ261" s="56"/>
      <c r="AM261" s="34"/>
      <c r="AP261" s="56"/>
      <c r="AS261" s="32"/>
      <c r="AV261" s="56"/>
      <c r="AY261" s="32"/>
      <c r="BB261" s="56"/>
      <c r="BC261" s="33"/>
      <c r="BD261" s="36"/>
      <c r="BE261" s="18"/>
      <c r="BF261" s="34"/>
      <c r="BG261" s="37"/>
      <c r="BH261" s="30"/>
      <c r="BI261" s="30"/>
      <c r="BJ261" s="30"/>
      <c r="BK261" s="30"/>
      <c r="BL261" s="30"/>
      <c r="BM261" s="30"/>
      <c r="BN261" s="30"/>
      <c r="BO261" s="30"/>
      <c r="BP261" s="30"/>
      <c r="BQ261" s="30"/>
      <c r="BR261" s="30"/>
      <c r="BS261" s="30"/>
      <c r="BT261" s="30"/>
      <c r="BU261" s="30"/>
      <c r="BV261" s="30"/>
      <c r="BW261" s="38"/>
    </row>
    <row r="262" spans="2:75" ht="13.5" customHeight="1">
      <c r="B262" s="29"/>
      <c r="C262" s="16"/>
      <c r="E262" s="177"/>
      <c r="G262" s="50"/>
      <c r="H262" s="17"/>
      <c r="I262" s="341"/>
      <c r="L262" s="56"/>
      <c r="O262" s="32"/>
      <c r="R262" s="56"/>
      <c r="U262" s="32"/>
      <c r="X262" s="56"/>
      <c r="AA262" s="32"/>
      <c r="AD262" s="56"/>
      <c r="AG262" s="34"/>
      <c r="AJ262" s="56"/>
      <c r="AM262" s="34"/>
      <c r="AP262" s="56"/>
      <c r="AS262" s="32"/>
      <c r="AV262" s="56"/>
      <c r="AY262" s="32"/>
      <c r="BB262" s="56"/>
      <c r="BC262" s="33"/>
      <c r="BD262" s="36"/>
      <c r="BE262" s="18"/>
      <c r="BF262" s="34"/>
      <c r="BG262" s="37"/>
      <c r="BH262" s="30"/>
      <c r="BI262" s="30"/>
      <c r="BJ262" s="30"/>
      <c r="BK262" s="30"/>
      <c r="BL262" s="30"/>
      <c r="BM262" s="30"/>
      <c r="BN262" s="30"/>
      <c r="BO262" s="30"/>
      <c r="BP262" s="30"/>
      <c r="BQ262" s="30"/>
      <c r="BR262" s="30"/>
      <c r="BS262" s="30"/>
      <c r="BT262" s="30"/>
      <c r="BU262" s="30"/>
      <c r="BV262" s="30"/>
      <c r="BW262" s="38"/>
    </row>
    <row r="263" spans="2:75" ht="13.5" customHeight="1">
      <c r="B263" s="29"/>
      <c r="C263" s="16"/>
      <c r="E263" s="177"/>
      <c r="G263" s="50"/>
      <c r="H263" s="17"/>
      <c r="I263" s="341"/>
      <c r="L263" s="56"/>
      <c r="O263" s="32"/>
      <c r="R263" s="56"/>
      <c r="U263" s="32"/>
      <c r="X263" s="56"/>
      <c r="AA263" s="32"/>
      <c r="AD263" s="56"/>
      <c r="AG263" s="34"/>
      <c r="AJ263" s="56"/>
      <c r="AM263" s="34"/>
      <c r="AP263" s="56"/>
      <c r="AS263" s="32"/>
      <c r="AV263" s="56"/>
      <c r="AY263" s="32"/>
      <c r="BB263" s="56"/>
      <c r="BC263" s="33"/>
      <c r="BD263" s="36"/>
      <c r="BE263" s="18"/>
      <c r="BF263" s="34"/>
      <c r="BG263" s="37"/>
      <c r="BH263" s="30"/>
      <c r="BI263" s="30"/>
      <c r="BJ263" s="30"/>
      <c r="BK263" s="30"/>
      <c r="BL263" s="30"/>
      <c r="BM263" s="30"/>
      <c r="BN263" s="30"/>
      <c r="BO263" s="30"/>
      <c r="BP263" s="30"/>
      <c r="BQ263" s="30"/>
      <c r="BR263" s="30"/>
      <c r="BS263" s="30"/>
      <c r="BT263" s="30"/>
      <c r="BU263" s="30"/>
      <c r="BV263" s="30"/>
      <c r="BW263" s="38"/>
    </row>
    <row r="264" spans="2:75" ht="13.5" customHeight="1">
      <c r="B264" s="29"/>
      <c r="C264" s="16"/>
      <c r="E264" s="177"/>
      <c r="G264" s="50"/>
      <c r="H264" s="17"/>
      <c r="I264" s="341"/>
      <c r="L264" s="56"/>
      <c r="O264" s="32"/>
      <c r="R264" s="56"/>
      <c r="U264" s="32"/>
      <c r="X264" s="56"/>
      <c r="AA264" s="32"/>
      <c r="AD264" s="56"/>
      <c r="AG264" s="34"/>
      <c r="AJ264" s="56"/>
      <c r="AM264" s="34"/>
      <c r="AP264" s="56"/>
      <c r="AS264" s="32"/>
      <c r="AV264" s="56"/>
      <c r="AY264" s="32"/>
      <c r="BB264" s="56"/>
      <c r="BC264" s="33"/>
      <c r="BD264" s="36"/>
      <c r="BE264" s="18"/>
      <c r="BF264" s="34"/>
      <c r="BG264" s="37"/>
      <c r="BH264" s="30"/>
      <c r="BI264" s="30"/>
      <c r="BJ264" s="30"/>
      <c r="BK264" s="30"/>
      <c r="BL264" s="30"/>
      <c r="BM264" s="30"/>
      <c r="BN264" s="30"/>
      <c r="BO264" s="30"/>
      <c r="BP264" s="30"/>
      <c r="BQ264" s="30"/>
      <c r="BR264" s="30"/>
      <c r="BS264" s="30"/>
      <c r="BT264" s="30"/>
      <c r="BU264" s="30"/>
      <c r="BV264" s="30"/>
      <c r="BW264" s="38"/>
    </row>
    <row r="265" spans="2:75" ht="13.5" customHeight="1">
      <c r="B265" s="29"/>
      <c r="C265" s="16"/>
      <c r="E265" s="177"/>
      <c r="G265" s="50"/>
      <c r="H265" s="17"/>
      <c r="I265" s="341"/>
      <c r="L265" s="56"/>
      <c r="O265" s="32"/>
      <c r="R265" s="56"/>
      <c r="U265" s="32"/>
      <c r="X265" s="56"/>
      <c r="AA265" s="32"/>
      <c r="AD265" s="56"/>
      <c r="AG265" s="34"/>
      <c r="AJ265" s="56"/>
      <c r="AM265" s="34"/>
      <c r="AP265" s="56"/>
      <c r="AS265" s="32"/>
      <c r="AV265" s="56"/>
      <c r="AY265" s="32"/>
      <c r="BB265" s="56"/>
      <c r="BC265" s="33"/>
      <c r="BD265" s="36"/>
      <c r="BE265" s="18"/>
      <c r="BF265" s="34"/>
      <c r="BG265" s="37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  <c r="BR265" s="30"/>
      <c r="BS265" s="30"/>
      <c r="BT265" s="30"/>
      <c r="BU265" s="30"/>
      <c r="BV265" s="30"/>
      <c r="BW265" s="38"/>
    </row>
    <row r="266" spans="2:75" ht="13.5" customHeight="1">
      <c r="B266" s="29"/>
      <c r="C266" s="16"/>
      <c r="E266" s="177"/>
      <c r="G266" s="50"/>
      <c r="H266" s="17"/>
      <c r="I266" s="341"/>
      <c r="L266" s="56"/>
      <c r="O266" s="32"/>
      <c r="R266" s="56"/>
      <c r="U266" s="32"/>
      <c r="X266" s="56"/>
      <c r="AA266" s="32"/>
      <c r="AD266" s="56"/>
      <c r="AG266" s="34"/>
      <c r="AJ266" s="56"/>
      <c r="AM266" s="34"/>
      <c r="AP266" s="56"/>
      <c r="AS266" s="32"/>
      <c r="AV266" s="56"/>
      <c r="AY266" s="32"/>
      <c r="BB266" s="56"/>
      <c r="BC266" s="33"/>
      <c r="BD266" s="36"/>
      <c r="BE266" s="18"/>
      <c r="BF266" s="34"/>
      <c r="BG266" s="37"/>
      <c r="BH266" s="30"/>
      <c r="BI266" s="30"/>
      <c r="BJ266" s="30"/>
      <c r="BK266" s="30"/>
      <c r="BL266" s="30"/>
      <c r="BM266" s="30"/>
      <c r="BN266" s="30"/>
      <c r="BO266" s="30"/>
      <c r="BP266" s="30"/>
      <c r="BQ266" s="30"/>
      <c r="BR266" s="30"/>
      <c r="BS266" s="30"/>
      <c r="BT266" s="30"/>
      <c r="BU266" s="30"/>
      <c r="BV266" s="30"/>
      <c r="BW266" s="38"/>
    </row>
    <row r="267" spans="2:75" ht="13.5" customHeight="1">
      <c r="B267" s="29"/>
      <c r="C267" s="16"/>
      <c r="E267" s="177"/>
      <c r="G267" s="50"/>
      <c r="H267" s="17"/>
      <c r="I267" s="341"/>
      <c r="L267" s="56"/>
      <c r="O267" s="32"/>
      <c r="R267" s="56"/>
      <c r="U267" s="32"/>
      <c r="X267" s="56"/>
      <c r="AA267" s="32"/>
      <c r="AD267" s="56"/>
      <c r="AG267" s="34"/>
      <c r="AJ267" s="56"/>
      <c r="AM267" s="34"/>
      <c r="AP267" s="56"/>
      <c r="AS267" s="32"/>
      <c r="AV267" s="56"/>
      <c r="AY267" s="32"/>
      <c r="BB267" s="56"/>
      <c r="BC267" s="33"/>
      <c r="BD267" s="36"/>
      <c r="BE267" s="18"/>
      <c r="BF267" s="34"/>
      <c r="BG267" s="37"/>
      <c r="BH267" s="30"/>
      <c r="BI267" s="30"/>
      <c r="BJ267" s="30"/>
      <c r="BK267" s="30"/>
      <c r="BL267" s="30"/>
      <c r="BM267" s="30"/>
      <c r="BN267" s="30"/>
      <c r="BO267" s="30"/>
      <c r="BP267" s="30"/>
      <c r="BQ267" s="30"/>
      <c r="BR267" s="30"/>
      <c r="BS267" s="30"/>
      <c r="BT267" s="30"/>
      <c r="BU267" s="30"/>
      <c r="BV267" s="30"/>
      <c r="BW267" s="38"/>
    </row>
    <row r="268" spans="2:75" ht="13.5" customHeight="1">
      <c r="B268" s="29"/>
      <c r="C268" s="16"/>
      <c r="E268" s="177"/>
      <c r="G268" s="50"/>
      <c r="H268" s="17"/>
      <c r="I268" s="341"/>
      <c r="L268" s="56"/>
      <c r="O268" s="32"/>
      <c r="R268" s="56"/>
      <c r="U268" s="32"/>
      <c r="X268" s="56"/>
      <c r="AA268" s="32"/>
      <c r="AD268" s="56"/>
      <c r="AG268" s="34"/>
      <c r="AJ268" s="56"/>
      <c r="AM268" s="34"/>
      <c r="AP268" s="56"/>
      <c r="AS268" s="32"/>
      <c r="AV268" s="56"/>
      <c r="AY268" s="32"/>
      <c r="BB268" s="56"/>
      <c r="BC268" s="33"/>
      <c r="BD268" s="36"/>
      <c r="BE268" s="18"/>
      <c r="BF268" s="34"/>
      <c r="BG268" s="37"/>
      <c r="BH268" s="30"/>
      <c r="BI268" s="30"/>
      <c r="BJ268" s="30"/>
      <c r="BK268" s="30"/>
      <c r="BL268" s="30"/>
      <c r="BM268" s="30"/>
      <c r="BN268" s="30"/>
      <c r="BO268" s="30"/>
      <c r="BP268" s="30"/>
      <c r="BQ268" s="30"/>
      <c r="BR268" s="30"/>
      <c r="BS268" s="30"/>
      <c r="BT268" s="30"/>
      <c r="BU268" s="30"/>
      <c r="BV268" s="30"/>
      <c r="BW268" s="38"/>
    </row>
    <row r="269" spans="2:75" ht="13.5" customHeight="1">
      <c r="B269" s="29"/>
      <c r="C269" s="16"/>
      <c r="E269" s="177"/>
      <c r="G269" s="50"/>
      <c r="H269" s="17"/>
      <c r="I269" s="341"/>
      <c r="L269" s="56"/>
      <c r="O269" s="32"/>
      <c r="R269" s="56"/>
      <c r="U269" s="32"/>
      <c r="X269" s="56"/>
      <c r="AA269" s="32"/>
      <c r="AD269" s="56"/>
      <c r="AG269" s="34"/>
      <c r="AJ269" s="56"/>
      <c r="AM269" s="34"/>
      <c r="AP269" s="56"/>
      <c r="AS269" s="32"/>
      <c r="AV269" s="56"/>
      <c r="AY269" s="32"/>
      <c r="BB269" s="56"/>
      <c r="BC269" s="33"/>
      <c r="BD269" s="36"/>
      <c r="BE269" s="18"/>
      <c r="BF269" s="34"/>
      <c r="BG269" s="37"/>
      <c r="BH269" s="30"/>
      <c r="BI269" s="30"/>
      <c r="BJ269" s="30"/>
      <c r="BK269" s="30"/>
      <c r="BL269" s="30"/>
      <c r="BM269" s="30"/>
      <c r="BN269" s="30"/>
      <c r="BO269" s="30"/>
      <c r="BP269" s="30"/>
      <c r="BQ269" s="30"/>
      <c r="BR269" s="30"/>
      <c r="BS269" s="30"/>
      <c r="BT269" s="30"/>
      <c r="BU269" s="30"/>
      <c r="BV269" s="30"/>
      <c r="BW269" s="38"/>
    </row>
    <row r="270" spans="2:75" ht="13.5" customHeight="1">
      <c r="B270" s="29"/>
      <c r="C270" s="16"/>
      <c r="E270" s="177"/>
      <c r="G270" s="50"/>
      <c r="H270" s="17"/>
      <c r="I270" s="341"/>
      <c r="L270" s="56"/>
      <c r="O270" s="32"/>
      <c r="R270" s="56"/>
      <c r="U270" s="32"/>
      <c r="X270" s="56"/>
      <c r="AA270" s="32"/>
      <c r="AD270" s="56"/>
      <c r="AG270" s="34"/>
      <c r="AJ270" s="56"/>
      <c r="AM270" s="34"/>
      <c r="AP270" s="56"/>
      <c r="AS270" s="32"/>
      <c r="AV270" s="56"/>
      <c r="AY270" s="32"/>
      <c r="BB270" s="56"/>
      <c r="BC270" s="33"/>
      <c r="BD270" s="36"/>
      <c r="BE270" s="18"/>
      <c r="BF270" s="34"/>
      <c r="BG270" s="37"/>
      <c r="BH270" s="30"/>
      <c r="BI270" s="30"/>
      <c r="BJ270" s="30"/>
      <c r="BK270" s="30"/>
      <c r="BL270" s="30"/>
      <c r="BM270" s="30"/>
      <c r="BN270" s="30"/>
      <c r="BO270" s="30"/>
      <c r="BP270" s="30"/>
      <c r="BQ270" s="30"/>
      <c r="BR270" s="30"/>
      <c r="BS270" s="30"/>
      <c r="BT270" s="30"/>
      <c r="BU270" s="30"/>
      <c r="BV270" s="30"/>
      <c r="BW270" s="38"/>
    </row>
    <row r="271" spans="2:75" ht="13.5" customHeight="1">
      <c r="B271" s="29"/>
      <c r="C271" s="16"/>
      <c r="E271" s="177"/>
      <c r="G271" s="50"/>
      <c r="H271" s="17"/>
      <c r="I271" s="341"/>
      <c r="L271" s="56"/>
      <c r="O271" s="32"/>
      <c r="R271" s="56"/>
      <c r="U271" s="32"/>
      <c r="X271" s="56"/>
      <c r="AA271" s="32"/>
      <c r="AD271" s="56"/>
      <c r="AG271" s="34"/>
      <c r="AJ271" s="56"/>
      <c r="AM271" s="34"/>
      <c r="AP271" s="56"/>
      <c r="AS271" s="32"/>
      <c r="AV271" s="56"/>
      <c r="AY271" s="32"/>
      <c r="BB271" s="56"/>
      <c r="BC271" s="33"/>
      <c r="BD271" s="36"/>
      <c r="BE271" s="18"/>
      <c r="BF271" s="34"/>
      <c r="BG271" s="37"/>
      <c r="BH271" s="30"/>
      <c r="BI271" s="30"/>
      <c r="BJ271" s="30"/>
      <c r="BK271" s="30"/>
      <c r="BL271" s="30"/>
      <c r="BM271" s="30"/>
      <c r="BN271" s="30"/>
      <c r="BO271" s="30"/>
      <c r="BP271" s="30"/>
      <c r="BQ271" s="30"/>
      <c r="BR271" s="30"/>
      <c r="BS271" s="30"/>
      <c r="BT271" s="30"/>
      <c r="BU271" s="30"/>
      <c r="BV271" s="30"/>
      <c r="BW271" s="38"/>
    </row>
    <row r="272" spans="2:75" ht="13.5" customHeight="1">
      <c r="B272" s="29"/>
      <c r="C272" s="16"/>
      <c r="E272" s="177"/>
      <c r="G272" s="50"/>
      <c r="H272" s="17"/>
      <c r="I272" s="341"/>
      <c r="L272" s="56"/>
      <c r="O272" s="32"/>
      <c r="R272" s="56"/>
      <c r="U272" s="32"/>
      <c r="X272" s="56"/>
      <c r="AA272" s="32"/>
      <c r="AD272" s="56"/>
      <c r="AG272" s="34"/>
      <c r="AJ272" s="56"/>
      <c r="AM272" s="34"/>
      <c r="AP272" s="56"/>
      <c r="AS272" s="32"/>
      <c r="AV272" s="56"/>
      <c r="AY272" s="32"/>
      <c r="BB272" s="56"/>
      <c r="BC272" s="33"/>
      <c r="BD272" s="36"/>
      <c r="BE272" s="18"/>
      <c r="BF272" s="34"/>
      <c r="BG272" s="37"/>
      <c r="BH272" s="30"/>
      <c r="BI272" s="30"/>
      <c r="BJ272" s="30"/>
      <c r="BK272" s="30"/>
      <c r="BL272" s="30"/>
      <c r="BM272" s="30"/>
      <c r="BN272" s="30"/>
      <c r="BO272" s="30"/>
      <c r="BP272" s="30"/>
      <c r="BQ272" s="30"/>
      <c r="BR272" s="30"/>
      <c r="BS272" s="30"/>
      <c r="BT272" s="30"/>
      <c r="BU272" s="30"/>
      <c r="BV272" s="30"/>
      <c r="BW272" s="38"/>
    </row>
    <row r="273" spans="2:75" ht="13.5" customHeight="1">
      <c r="B273" s="29"/>
      <c r="C273" s="16"/>
      <c r="E273" s="177"/>
      <c r="G273" s="50"/>
      <c r="H273" s="17"/>
      <c r="I273" s="341"/>
      <c r="L273" s="56"/>
      <c r="O273" s="32"/>
      <c r="R273" s="56"/>
      <c r="U273" s="32"/>
      <c r="X273" s="56"/>
      <c r="AA273" s="32"/>
      <c r="AD273" s="56"/>
      <c r="AG273" s="34"/>
      <c r="AJ273" s="56"/>
      <c r="AM273" s="34"/>
      <c r="AP273" s="56"/>
      <c r="AS273" s="32"/>
      <c r="AV273" s="56"/>
      <c r="AY273" s="32"/>
      <c r="BB273" s="56"/>
      <c r="BC273" s="33"/>
      <c r="BD273" s="36"/>
      <c r="BE273" s="18"/>
      <c r="BF273" s="34"/>
      <c r="BG273" s="37"/>
      <c r="BH273" s="30"/>
      <c r="BI273" s="30"/>
      <c r="BJ273" s="30"/>
      <c r="BK273" s="30"/>
      <c r="BL273" s="30"/>
      <c r="BM273" s="30"/>
      <c r="BN273" s="30"/>
      <c r="BO273" s="30"/>
      <c r="BP273" s="30"/>
      <c r="BQ273" s="30"/>
      <c r="BR273" s="30"/>
      <c r="BS273" s="30"/>
      <c r="BT273" s="30"/>
      <c r="BU273" s="30"/>
      <c r="BV273" s="30"/>
      <c r="BW273" s="38"/>
    </row>
    <row r="274" spans="2:75" ht="13.5" customHeight="1">
      <c r="B274" s="29"/>
      <c r="C274" s="16"/>
      <c r="E274" s="177"/>
      <c r="G274" s="50"/>
      <c r="H274" s="17"/>
      <c r="I274" s="341"/>
      <c r="L274" s="56"/>
      <c r="O274" s="32"/>
      <c r="R274" s="56"/>
      <c r="U274" s="32"/>
      <c r="X274" s="56"/>
      <c r="AA274" s="32"/>
      <c r="AD274" s="56"/>
      <c r="AG274" s="34"/>
      <c r="AJ274" s="56"/>
      <c r="AM274" s="34"/>
      <c r="AP274" s="56"/>
      <c r="AS274" s="32"/>
      <c r="AV274" s="56"/>
      <c r="AY274" s="32"/>
      <c r="BB274" s="56"/>
      <c r="BC274" s="33"/>
      <c r="BD274" s="36"/>
      <c r="BE274" s="18"/>
      <c r="BF274" s="34"/>
      <c r="BG274" s="37"/>
      <c r="BH274" s="30"/>
      <c r="BI274" s="30"/>
      <c r="BJ274" s="30"/>
      <c r="BK274" s="30"/>
      <c r="BL274" s="30"/>
      <c r="BM274" s="30"/>
      <c r="BN274" s="30"/>
      <c r="BO274" s="30"/>
      <c r="BP274" s="30"/>
      <c r="BQ274" s="30"/>
      <c r="BR274" s="30"/>
      <c r="BS274" s="30"/>
      <c r="BT274" s="30"/>
      <c r="BU274" s="30"/>
      <c r="BV274" s="30"/>
      <c r="BW274" s="38"/>
    </row>
    <row r="275" spans="2:75" ht="13.5" customHeight="1">
      <c r="B275" s="29"/>
      <c r="C275" s="16"/>
      <c r="E275" s="177"/>
      <c r="G275" s="50"/>
      <c r="H275" s="17"/>
      <c r="I275" s="341"/>
      <c r="L275" s="56"/>
      <c r="O275" s="32"/>
      <c r="R275" s="56"/>
      <c r="U275" s="32"/>
      <c r="X275" s="56"/>
      <c r="AA275" s="32"/>
      <c r="AD275" s="56"/>
      <c r="AG275" s="34"/>
      <c r="AJ275" s="56"/>
      <c r="AM275" s="34"/>
      <c r="AP275" s="56"/>
      <c r="AS275" s="32"/>
      <c r="AV275" s="56"/>
      <c r="AY275" s="32"/>
      <c r="BB275" s="56"/>
      <c r="BC275" s="33"/>
      <c r="BD275" s="36"/>
      <c r="BE275" s="18"/>
      <c r="BF275" s="34"/>
      <c r="BG275" s="37"/>
      <c r="BH275" s="30"/>
      <c r="BI275" s="30"/>
      <c r="BJ275" s="30"/>
      <c r="BK275" s="30"/>
      <c r="BL275" s="30"/>
      <c r="BM275" s="30"/>
      <c r="BN275" s="30"/>
      <c r="BO275" s="30"/>
      <c r="BP275" s="30"/>
      <c r="BQ275" s="30"/>
      <c r="BR275" s="30"/>
      <c r="BS275" s="30"/>
      <c r="BT275" s="30"/>
      <c r="BU275" s="30"/>
      <c r="BV275" s="30"/>
      <c r="BW275" s="38"/>
    </row>
    <row r="276" spans="2:75" ht="13.5" customHeight="1">
      <c r="B276" s="29"/>
      <c r="C276" s="16"/>
      <c r="E276" s="177"/>
      <c r="G276" s="50"/>
      <c r="H276" s="17"/>
      <c r="I276" s="341"/>
      <c r="L276" s="56"/>
      <c r="O276" s="32"/>
      <c r="R276" s="56"/>
      <c r="U276" s="32"/>
      <c r="X276" s="56"/>
      <c r="AA276" s="32"/>
      <c r="AD276" s="56"/>
      <c r="AG276" s="34"/>
      <c r="AJ276" s="56"/>
      <c r="AM276" s="34"/>
      <c r="AP276" s="56"/>
      <c r="AS276" s="32"/>
      <c r="AV276" s="56"/>
      <c r="AY276" s="32"/>
      <c r="BB276" s="56"/>
      <c r="BC276" s="33"/>
      <c r="BD276" s="36"/>
      <c r="BE276" s="18"/>
      <c r="BF276" s="34"/>
      <c r="BG276" s="37"/>
      <c r="BH276" s="30"/>
      <c r="BI276" s="30"/>
      <c r="BJ276" s="30"/>
      <c r="BK276" s="30"/>
      <c r="BL276" s="30"/>
      <c r="BM276" s="30"/>
      <c r="BN276" s="30"/>
      <c r="BO276" s="30"/>
      <c r="BP276" s="30"/>
      <c r="BQ276" s="30"/>
      <c r="BR276" s="30"/>
      <c r="BS276" s="30"/>
      <c r="BT276" s="30"/>
      <c r="BU276" s="30"/>
      <c r="BV276" s="30"/>
      <c r="BW276" s="38"/>
    </row>
    <row r="277" spans="2:75" ht="13.5" customHeight="1">
      <c r="B277" s="29"/>
      <c r="C277" s="16"/>
      <c r="E277" s="177"/>
      <c r="G277" s="50"/>
      <c r="H277" s="17"/>
      <c r="I277" s="341"/>
      <c r="L277" s="56"/>
      <c r="O277" s="32"/>
      <c r="R277" s="56"/>
      <c r="U277" s="32"/>
      <c r="X277" s="56"/>
      <c r="AA277" s="32"/>
      <c r="AD277" s="56"/>
      <c r="AG277" s="34"/>
      <c r="AJ277" s="56"/>
      <c r="AM277" s="34"/>
      <c r="AP277" s="56"/>
      <c r="AS277" s="32"/>
      <c r="AV277" s="56"/>
      <c r="AY277" s="32"/>
      <c r="BB277" s="56"/>
      <c r="BC277" s="33"/>
      <c r="BD277" s="36"/>
      <c r="BE277" s="18"/>
      <c r="BF277" s="34"/>
      <c r="BG277" s="37"/>
      <c r="BH277" s="30"/>
      <c r="BI277" s="30"/>
      <c r="BJ277" s="30"/>
      <c r="BK277" s="30"/>
      <c r="BL277" s="30"/>
      <c r="BM277" s="30"/>
      <c r="BN277" s="30"/>
      <c r="BO277" s="30"/>
      <c r="BP277" s="30"/>
      <c r="BQ277" s="30"/>
      <c r="BR277" s="30"/>
      <c r="BS277" s="30"/>
      <c r="BT277" s="30"/>
      <c r="BU277" s="30"/>
      <c r="BV277" s="30"/>
      <c r="BW277" s="38"/>
    </row>
    <row r="278" spans="2:75" ht="13.5" customHeight="1">
      <c r="B278" s="29"/>
      <c r="C278" s="16"/>
      <c r="E278" s="177"/>
      <c r="G278" s="50"/>
      <c r="H278" s="17"/>
      <c r="I278" s="341"/>
      <c r="L278" s="56"/>
      <c r="O278" s="32"/>
      <c r="R278" s="56"/>
      <c r="U278" s="32"/>
      <c r="X278" s="56"/>
      <c r="AA278" s="32"/>
      <c r="AD278" s="56"/>
      <c r="AG278" s="34"/>
      <c r="AJ278" s="56"/>
      <c r="AM278" s="34"/>
      <c r="AP278" s="56"/>
      <c r="AS278" s="32"/>
      <c r="AV278" s="56"/>
      <c r="AY278" s="32"/>
      <c r="BB278" s="56"/>
      <c r="BC278" s="33"/>
      <c r="BD278" s="36"/>
      <c r="BE278" s="18"/>
      <c r="BF278" s="34"/>
      <c r="BG278" s="37"/>
      <c r="BH278" s="30"/>
      <c r="BI278" s="30"/>
      <c r="BJ278" s="30"/>
      <c r="BK278" s="30"/>
      <c r="BL278" s="30"/>
      <c r="BM278" s="30"/>
      <c r="BN278" s="30"/>
      <c r="BO278" s="30"/>
      <c r="BP278" s="30"/>
      <c r="BQ278" s="30"/>
      <c r="BR278" s="30"/>
      <c r="BS278" s="30"/>
      <c r="BT278" s="30"/>
      <c r="BU278" s="30"/>
      <c r="BV278" s="30"/>
      <c r="BW278" s="38"/>
    </row>
    <row r="279" spans="2:75" ht="13.5" customHeight="1">
      <c r="B279" s="29"/>
      <c r="C279" s="16"/>
      <c r="E279" s="177"/>
      <c r="G279" s="50"/>
      <c r="H279" s="17"/>
      <c r="I279" s="341"/>
      <c r="L279" s="56"/>
      <c r="O279" s="32"/>
      <c r="R279" s="56"/>
      <c r="U279" s="32"/>
      <c r="X279" s="56"/>
      <c r="AA279" s="32"/>
      <c r="AD279" s="56"/>
      <c r="AG279" s="34"/>
      <c r="AJ279" s="56"/>
      <c r="AM279" s="34"/>
      <c r="AP279" s="56"/>
      <c r="AS279" s="32"/>
      <c r="AV279" s="56"/>
      <c r="AY279" s="32"/>
      <c r="BB279" s="56"/>
      <c r="BC279" s="33"/>
      <c r="BD279" s="36"/>
      <c r="BE279" s="18"/>
      <c r="BF279" s="34"/>
      <c r="BG279" s="37"/>
      <c r="BH279" s="30"/>
      <c r="BI279" s="30"/>
      <c r="BJ279" s="30"/>
      <c r="BK279" s="30"/>
      <c r="BL279" s="30"/>
      <c r="BM279" s="30"/>
      <c r="BN279" s="30"/>
      <c r="BO279" s="30"/>
      <c r="BP279" s="30"/>
      <c r="BQ279" s="30"/>
      <c r="BR279" s="30"/>
      <c r="BS279" s="30"/>
      <c r="BT279" s="30"/>
      <c r="BU279" s="30"/>
      <c r="BV279" s="30"/>
      <c r="BW279" s="38"/>
    </row>
    <row r="280" spans="2:75" ht="13.5" customHeight="1">
      <c r="B280" s="29"/>
      <c r="C280" s="16"/>
      <c r="E280" s="177"/>
      <c r="G280" s="50"/>
      <c r="H280" s="17"/>
      <c r="I280" s="341"/>
      <c r="L280" s="56"/>
      <c r="O280" s="32"/>
      <c r="R280" s="56"/>
      <c r="U280" s="32"/>
      <c r="X280" s="56"/>
      <c r="AA280" s="32"/>
      <c r="AD280" s="56"/>
      <c r="AG280" s="34"/>
      <c r="AJ280" s="56"/>
      <c r="AM280" s="34"/>
      <c r="AP280" s="56"/>
      <c r="AS280" s="32"/>
      <c r="AV280" s="56"/>
      <c r="AY280" s="32"/>
      <c r="BB280" s="56"/>
      <c r="BC280" s="33"/>
      <c r="BD280" s="36"/>
      <c r="BE280" s="18"/>
      <c r="BF280" s="34"/>
      <c r="BG280" s="37"/>
      <c r="BH280" s="30"/>
      <c r="BI280" s="30"/>
      <c r="BJ280" s="30"/>
      <c r="BK280" s="30"/>
      <c r="BL280" s="30"/>
      <c r="BM280" s="30"/>
      <c r="BN280" s="30"/>
      <c r="BO280" s="30"/>
      <c r="BP280" s="30"/>
      <c r="BQ280" s="30"/>
      <c r="BR280" s="30"/>
      <c r="BS280" s="30"/>
      <c r="BT280" s="30"/>
      <c r="BU280" s="30"/>
      <c r="BV280" s="30"/>
      <c r="BW280" s="38"/>
    </row>
    <row r="281" spans="2:75" ht="13.5" customHeight="1">
      <c r="B281" s="29"/>
      <c r="C281" s="16"/>
      <c r="E281" s="177"/>
      <c r="G281" s="50"/>
      <c r="H281" s="17"/>
      <c r="I281" s="341"/>
      <c r="L281" s="56"/>
      <c r="O281" s="32"/>
      <c r="R281" s="56"/>
      <c r="U281" s="32"/>
      <c r="X281" s="56"/>
      <c r="AA281" s="32"/>
      <c r="AD281" s="56"/>
      <c r="AG281" s="34"/>
      <c r="AJ281" s="56"/>
      <c r="AM281" s="34"/>
      <c r="AP281" s="56"/>
      <c r="AS281" s="32"/>
      <c r="AV281" s="56"/>
      <c r="AY281" s="32"/>
      <c r="BB281" s="56"/>
      <c r="BC281" s="33"/>
      <c r="BD281" s="36"/>
      <c r="BE281" s="18"/>
      <c r="BF281" s="34"/>
      <c r="BG281" s="37"/>
      <c r="BH281" s="30"/>
      <c r="BI281" s="30"/>
      <c r="BJ281" s="30"/>
      <c r="BK281" s="30"/>
      <c r="BL281" s="30"/>
      <c r="BM281" s="30"/>
      <c r="BN281" s="30"/>
      <c r="BO281" s="30"/>
      <c r="BP281" s="30"/>
      <c r="BQ281" s="30"/>
      <c r="BR281" s="30"/>
      <c r="BS281" s="30"/>
      <c r="BT281" s="30"/>
      <c r="BU281" s="30"/>
      <c r="BV281" s="30"/>
      <c r="BW281" s="38"/>
    </row>
    <row r="282" spans="2:75" ht="13.5" customHeight="1">
      <c r="B282" s="29"/>
      <c r="C282" s="16"/>
      <c r="E282" s="177"/>
      <c r="G282" s="50"/>
      <c r="H282" s="17"/>
      <c r="I282" s="341"/>
      <c r="L282" s="56"/>
      <c r="O282" s="32"/>
      <c r="R282" s="56"/>
      <c r="U282" s="32"/>
      <c r="X282" s="56"/>
      <c r="AA282" s="32"/>
      <c r="AD282" s="56"/>
      <c r="AG282" s="34"/>
      <c r="AJ282" s="56"/>
      <c r="AM282" s="34"/>
      <c r="AP282" s="56"/>
      <c r="AS282" s="32"/>
      <c r="AV282" s="56"/>
      <c r="AY282" s="32"/>
      <c r="BB282" s="56"/>
      <c r="BC282" s="33"/>
      <c r="BD282" s="36"/>
      <c r="BE282" s="18"/>
      <c r="BF282" s="34"/>
      <c r="BG282" s="37"/>
      <c r="BH282" s="30"/>
      <c r="BI282" s="30"/>
      <c r="BJ282" s="30"/>
      <c r="BK282" s="30"/>
      <c r="BL282" s="30"/>
      <c r="BM282" s="30"/>
      <c r="BN282" s="30"/>
      <c r="BO282" s="30"/>
      <c r="BP282" s="30"/>
      <c r="BQ282" s="30"/>
      <c r="BR282" s="30"/>
      <c r="BS282" s="30"/>
      <c r="BT282" s="30"/>
      <c r="BU282" s="30"/>
      <c r="BV282" s="30"/>
      <c r="BW282" s="38"/>
    </row>
    <row r="283" spans="2:75" ht="13.5" customHeight="1">
      <c r="B283" s="29"/>
      <c r="C283" s="16"/>
      <c r="E283" s="177"/>
      <c r="G283" s="50"/>
      <c r="H283" s="17"/>
      <c r="I283" s="341"/>
      <c r="L283" s="56"/>
      <c r="O283" s="32"/>
      <c r="R283" s="56"/>
      <c r="U283" s="32"/>
      <c r="X283" s="56"/>
      <c r="AA283" s="32"/>
      <c r="AD283" s="56"/>
      <c r="AG283" s="34"/>
      <c r="AJ283" s="56"/>
      <c r="AM283" s="34"/>
      <c r="AP283" s="56"/>
      <c r="AS283" s="32"/>
      <c r="AV283" s="56"/>
      <c r="AY283" s="32"/>
      <c r="BB283" s="56"/>
      <c r="BC283" s="33"/>
      <c r="BD283" s="36"/>
      <c r="BE283" s="18"/>
      <c r="BF283" s="34"/>
      <c r="BG283" s="37"/>
      <c r="BH283" s="30"/>
      <c r="BI283" s="30"/>
      <c r="BJ283" s="30"/>
      <c r="BK283" s="30"/>
      <c r="BL283" s="30"/>
      <c r="BM283" s="30"/>
      <c r="BN283" s="30"/>
      <c r="BO283" s="30"/>
      <c r="BP283" s="30"/>
      <c r="BQ283" s="30"/>
      <c r="BR283" s="30"/>
      <c r="BS283" s="30"/>
      <c r="BT283" s="30"/>
      <c r="BU283" s="30"/>
      <c r="BV283" s="30"/>
      <c r="BW283" s="38"/>
    </row>
    <row r="284" spans="2:75" ht="13.5" customHeight="1">
      <c r="B284" s="29"/>
      <c r="C284" s="16"/>
      <c r="E284" s="177"/>
      <c r="G284" s="50"/>
      <c r="H284" s="17"/>
      <c r="I284" s="341"/>
      <c r="L284" s="56"/>
      <c r="O284" s="32"/>
      <c r="R284" s="56"/>
      <c r="U284" s="32"/>
      <c r="X284" s="56"/>
      <c r="AA284" s="32"/>
      <c r="AD284" s="56"/>
      <c r="AG284" s="34"/>
      <c r="AJ284" s="56"/>
      <c r="AM284" s="34"/>
      <c r="AP284" s="56"/>
      <c r="AS284" s="32"/>
      <c r="AV284" s="56"/>
      <c r="AY284" s="32"/>
      <c r="BB284" s="56"/>
      <c r="BC284" s="33"/>
      <c r="BD284" s="36"/>
      <c r="BE284" s="18"/>
      <c r="BF284" s="34"/>
      <c r="BG284" s="37"/>
      <c r="BH284" s="30"/>
      <c r="BI284" s="30"/>
      <c r="BJ284" s="30"/>
      <c r="BK284" s="30"/>
      <c r="BL284" s="30"/>
      <c r="BM284" s="30"/>
      <c r="BN284" s="30"/>
      <c r="BO284" s="30"/>
      <c r="BP284" s="30"/>
      <c r="BQ284" s="30"/>
      <c r="BR284" s="30"/>
      <c r="BS284" s="30"/>
      <c r="BT284" s="30"/>
      <c r="BU284" s="30"/>
      <c r="BV284" s="30"/>
      <c r="BW284" s="38"/>
    </row>
    <row r="285" spans="2:75" ht="13.5" customHeight="1">
      <c r="B285" s="29"/>
      <c r="C285" s="16"/>
      <c r="E285" s="177"/>
      <c r="G285" s="50"/>
      <c r="H285" s="17"/>
      <c r="I285" s="341"/>
      <c r="L285" s="56"/>
      <c r="O285" s="32"/>
      <c r="R285" s="56"/>
      <c r="U285" s="32"/>
      <c r="X285" s="56"/>
      <c r="AA285" s="32"/>
      <c r="AD285" s="56"/>
      <c r="AG285" s="34"/>
      <c r="AJ285" s="56"/>
      <c r="AM285" s="34"/>
      <c r="AP285" s="56"/>
      <c r="AS285" s="32"/>
      <c r="AV285" s="56"/>
      <c r="AY285" s="32"/>
      <c r="BB285" s="56"/>
      <c r="BC285" s="33"/>
      <c r="BD285" s="36"/>
      <c r="BE285" s="18"/>
      <c r="BF285" s="34"/>
      <c r="BG285" s="37"/>
      <c r="BH285" s="30"/>
      <c r="BI285" s="30"/>
      <c r="BJ285" s="30"/>
      <c r="BK285" s="30"/>
      <c r="BL285" s="30"/>
      <c r="BM285" s="30"/>
      <c r="BN285" s="30"/>
      <c r="BO285" s="30"/>
      <c r="BP285" s="30"/>
      <c r="BQ285" s="30"/>
      <c r="BR285" s="30"/>
      <c r="BS285" s="30"/>
      <c r="BT285" s="30"/>
      <c r="BU285" s="30"/>
      <c r="BV285" s="30"/>
      <c r="BW285" s="38"/>
    </row>
    <row r="286" spans="2:75" ht="13.5" customHeight="1">
      <c r="B286" s="29"/>
      <c r="C286" s="16"/>
      <c r="E286" s="177"/>
      <c r="G286" s="50"/>
      <c r="H286" s="17"/>
      <c r="I286" s="341"/>
      <c r="L286" s="56"/>
      <c r="O286" s="32"/>
      <c r="R286" s="56"/>
      <c r="U286" s="32"/>
      <c r="X286" s="56"/>
      <c r="AA286" s="32"/>
      <c r="AD286" s="56"/>
      <c r="AG286" s="34"/>
      <c r="AJ286" s="56"/>
      <c r="AM286" s="34"/>
      <c r="AP286" s="56"/>
      <c r="AS286" s="32"/>
      <c r="AV286" s="56"/>
      <c r="AY286" s="32"/>
      <c r="BB286" s="56"/>
      <c r="BC286" s="33"/>
      <c r="BD286" s="36"/>
      <c r="BE286" s="18"/>
      <c r="BF286" s="34"/>
      <c r="BG286" s="37"/>
      <c r="BH286" s="30"/>
      <c r="BI286" s="30"/>
      <c r="BJ286" s="30"/>
      <c r="BK286" s="30"/>
      <c r="BL286" s="30"/>
      <c r="BM286" s="30"/>
      <c r="BN286" s="30"/>
      <c r="BO286" s="30"/>
      <c r="BP286" s="30"/>
      <c r="BQ286" s="30"/>
      <c r="BR286" s="30"/>
      <c r="BS286" s="30"/>
      <c r="BT286" s="30"/>
      <c r="BU286" s="30"/>
      <c r="BV286" s="30"/>
      <c r="BW286" s="38"/>
    </row>
    <row r="287" spans="2:75" ht="13.5" customHeight="1">
      <c r="B287" s="29"/>
      <c r="C287" s="16"/>
      <c r="E287" s="177"/>
      <c r="G287" s="50"/>
      <c r="H287" s="17"/>
      <c r="I287" s="341"/>
      <c r="L287" s="56"/>
      <c r="O287" s="32"/>
      <c r="R287" s="56"/>
      <c r="U287" s="32"/>
      <c r="X287" s="56"/>
      <c r="AA287" s="32"/>
      <c r="AD287" s="56"/>
      <c r="AG287" s="34"/>
      <c r="AJ287" s="56"/>
      <c r="AM287" s="34"/>
      <c r="AP287" s="56"/>
      <c r="AS287" s="32"/>
      <c r="AV287" s="56"/>
      <c r="AY287" s="32"/>
      <c r="BB287" s="56"/>
      <c r="BC287" s="33"/>
      <c r="BD287" s="36"/>
      <c r="BE287" s="18"/>
      <c r="BF287" s="34"/>
      <c r="BG287" s="37"/>
      <c r="BH287" s="30"/>
      <c r="BI287" s="30"/>
      <c r="BJ287" s="30"/>
      <c r="BK287" s="30"/>
      <c r="BL287" s="30"/>
      <c r="BM287" s="30"/>
      <c r="BN287" s="30"/>
      <c r="BO287" s="30"/>
      <c r="BP287" s="30"/>
      <c r="BQ287" s="30"/>
      <c r="BR287" s="30"/>
      <c r="BS287" s="30"/>
      <c r="BT287" s="30"/>
      <c r="BU287" s="30"/>
      <c r="BV287" s="30"/>
      <c r="BW287" s="38"/>
    </row>
    <row r="288" spans="2:75" ht="13.5" customHeight="1">
      <c r="B288" s="29"/>
      <c r="C288" s="16"/>
      <c r="E288" s="177"/>
      <c r="G288" s="50"/>
      <c r="H288" s="17"/>
      <c r="I288" s="341"/>
      <c r="L288" s="56"/>
      <c r="O288" s="32"/>
      <c r="R288" s="56"/>
      <c r="U288" s="32"/>
      <c r="X288" s="56"/>
      <c r="AA288" s="32"/>
      <c r="AD288" s="56"/>
      <c r="AG288" s="34"/>
      <c r="AJ288" s="56"/>
      <c r="AM288" s="34"/>
      <c r="AP288" s="56"/>
      <c r="AS288" s="32"/>
      <c r="AV288" s="56"/>
      <c r="AY288" s="32"/>
      <c r="BB288" s="56"/>
      <c r="BC288" s="33"/>
      <c r="BD288" s="36"/>
      <c r="BE288" s="18"/>
      <c r="BF288" s="34"/>
      <c r="BG288" s="37"/>
      <c r="BH288" s="30"/>
      <c r="BI288" s="30"/>
      <c r="BJ288" s="30"/>
      <c r="BK288" s="30"/>
      <c r="BL288" s="30"/>
      <c r="BM288" s="30"/>
      <c r="BN288" s="30"/>
      <c r="BO288" s="30"/>
      <c r="BP288" s="30"/>
      <c r="BQ288" s="30"/>
      <c r="BR288" s="30"/>
      <c r="BS288" s="30"/>
      <c r="BT288" s="30"/>
      <c r="BU288" s="30"/>
      <c r="BV288" s="30"/>
      <c r="BW288" s="38"/>
    </row>
    <row r="289" spans="2:75" ht="13.5" customHeight="1">
      <c r="B289" s="29"/>
      <c r="C289" s="16"/>
      <c r="E289" s="177"/>
      <c r="G289" s="50"/>
      <c r="H289" s="17"/>
      <c r="I289" s="341"/>
      <c r="L289" s="56"/>
      <c r="O289" s="32"/>
      <c r="R289" s="56"/>
      <c r="U289" s="32"/>
      <c r="X289" s="56"/>
      <c r="AA289" s="32"/>
      <c r="AD289" s="56"/>
      <c r="AG289" s="34"/>
      <c r="AJ289" s="56"/>
      <c r="AM289" s="34"/>
      <c r="AP289" s="56"/>
      <c r="AS289" s="32"/>
      <c r="AV289" s="56"/>
      <c r="AY289" s="32"/>
      <c r="BB289" s="56"/>
      <c r="BC289" s="33"/>
      <c r="BD289" s="36"/>
      <c r="BE289" s="18"/>
      <c r="BF289" s="34"/>
      <c r="BG289" s="37"/>
      <c r="BH289" s="30"/>
      <c r="BI289" s="30"/>
      <c r="BJ289" s="30"/>
      <c r="BK289" s="30"/>
      <c r="BL289" s="30"/>
      <c r="BM289" s="30"/>
      <c r="BN289" s="30"/>
      <c r="BO289" s="30"/>
      <c r="BP289" s="30"/>
      <c r="BQ289" s="30"/>
      <c r="BR289" s="30"/>
      <c r="BS289" s="30"/>
      <c r="BT289" s="30"/>
      <c r="BU289" s="30"/>
      <c r="BV289" s="30"/>
      <c r="BW289" s="38"/>
    </row>
    <row r="290" spans="2:75" ht="13.5" customHeight="1">
      <c r="B290" s="29"/>
      <c r="C290" s="16"/>
      <c r="E290" s="177"/>
      <c r="G290" s="50"/>
      <c r="H290" s="17"/>
      <c r="I290" s="341"/>
      <c r="L290" s="56"/>
      <c r="O290" s="32"/>
      <c r="R290" s="56"/>
      <c r="U290" s="32"/>
      <c r="X290" s="56"/>
      <c r="AA290" s="32"/>
      <c r="AD290" s="56"/>
      <c r="AG290" s="34"/>
      <c r="AJ290" s="56"/>
      <c r="AM290" s="34"/>
      <c r="AP290" s="56"/>
      <c r="AS290" s="32"/>
      <c r="AV290" s="56"/>
      <c r="AY290" s="32"/>
      <c r="BB290" s="56"/>
      <c r="BC290" s="33"/>
      <c r="BD290" s="36"/>
      <c r="BE290" s="18"/>
      <c r="BF290" s="34"/>
      <c r="BG290" s="37"/>
      <c r="BH290" s="30"/>
      <c r="BI290" s="30"/>
      <c r="BJ290" s="30"/>
      <c r="BK290" s="30"/>
      <c r="BL290" s="30"/>
      <c r="BM290" s="30"/>
      <c r="BN290" s="30"/>
      <c r="BO290" s="30"/>
      <c r="BP290" s="30"/>
      <c r="BQ290" s="30"/>
      <c r="BR290" s="30"/>
      <c r="BS290" s="30"/>
      <c r="BT290" s="30"/>
      <c r="BU290" s="30"/>
      <c r="BV290" s="30"/>
      <c r="BW290" s="38"/>
    </row>
    <row r="291" spans="2:75" ht="13.5" customHeight="1">
      <c r="B291" s="29"/>
      <c r="C291" s="16"/>
      <c r="E291" s="177"/>
      <c r="G291" s="50"/>
      <c r="H291" s="17"/>
      <c r="I291" s="341"/>
      <c r="L291" s="56"/>
      <c r="O291" s="32"/>
      <c r="R291" s="56"/>
      <c r="U291" s="32"/>
      <c r="X291" s="56"/>
      <c r="AA291" s="32"/>
      <c r="AD291" s="56"/>
      <c r="AG291" s="34"/>
      <c r="AJ291" s="56"/>
      <c r="AM291" s="34"/>
      <c r="AP291" s="56"/>
      <c r="AS291" s="32"/>
      <c r="AV291" s="56"/>
      <c r="AY291" s="32"/>
      <c r="BB291" s="56"/>
      <c r="BC291" s="33"/>
      <c r="BD291" s="36"/>
      <c r="BE291" s="18"/>
      <c r="BF291" s="34"/>
      <c r="BG291" s="37"/>
      <c r="BH291" s="30"/>
      <c r="BI291" s="30"/>
      <c r="BJ291" s="30"/>
      <c r="BK291" s="30"/>
      <c r="BL291" s="30"/>
      <c r="BM291" s="30"/>
      <c r="BN291" s="30"/>
      <c r="BO291" s="30"/>
      <c r="BP291" s="30"/>
      <c r="BQ291" s="30"/>
      <c r="BR291" s="30"/>
      <c r="BS291" s="30"/>
      <c r="BT291" s="30"/>
      <c r="BU291" s="30"/>
      <c r="BV291" s="30"/>
      <c r="BW291" s="38"/>
    </row>
    <row r="292" spans="2:75" ht="13.5" customHeight="1">
      <c r="B292" s="29"/>
      <c r="C292" s="16"/>
      <c r="E292" s="177"/>
      <c r="G292" s="50"/>
      <c r="H292" s="17"/>
      <c r="I292" s="341"/>
      <c r="L292" s="56"/>
      <c r="O292" s="32"/>
      <c r="R292" s="56"/>
      <c r="U292" s="32"/>
      <c r="X292" s="56"/>
      <c r="AA292" s="32"/>
      <c r="AD292" s="56"/>
      <c r="AG292" s="34"/>
      <c r="AJ292" s="56"/>
      <c r="AM292" s="34"/>
      <c r="AP292" s="56"/>
      <c r="AS292" s="32"/>
      <c r="AV292" s="56"/>
      <c r="AY292" s="32"/>
      <c r="BB292" s="56"/>
      <c r="BC292" s="33"/>
      <c r="BD292" s="36"/>
      <c r="BE292" s="18"/>
      <c r="BF292" s="34"/>
      <c r="BG292" s="37"/>
      <c r="BH292" s="30"/>
      <c r="BI292" s="30"/>
      <c r="BJ292" s="30"/>
      <c r="BK292" s="30"/>
      <c r="BL292" s="30"/>
      <c r="BM292" s="30"/>
      <c r="BN292" s="30"/>
      <c r="BO292" s="30"/>
      <c r="BP292" s="30"/>
      <c r="BQ292" s="30"/>
      <c r="BR292" s="30"/>
      <c r="BS292" s="30"/>
      <c r="BT292" s="30"/>
      <c r="BU292" s="30"/>
      <c r="BV292" s="30"/>
      <c r="BW292" s="38"/>
    </row>
    <row r="293" spans="2:75" ht="13.5" customHeight="1">
      <c r="B293" s="29"/>
      <c r="C293" s="16"/>
      <c r="E293" s="177"/>
      <c r="G293" s="50"/>
      <c r="H293" s="17"/>
      <c r="I293" s="341"/>
      <c r="L293" s="56"/>
      <c r="O293" s="32"/>
      <c r="R293" s="56"/>
      <c r="U293" s="32"/>
      <c r="X293" s="56"/>
      <c r="AA293" s="32"/>
      <c r="AD293" s="56"/>
      <c r="AG293" s="34"/>
      <c r="AJ293" s="56"/>
      <c r="AM293" s="34"/>
      <c r="AP293" s="56"/>
      <c r="AS293" s="32"/>
      <c r="AV293" s="56"/>
      <c r="AY293" s="32"/>
      <c r="BB293" s="56"/>
      <c r="BC293" s="33"/>
      <c r="BD293" s="36"/>
      <c r="BE293" s="18"/>
      <c r="BF293" s="34"/>
      <c r="BG293" s="37"/>
      <c r="BH293" s="30"/>
      <c r="BI293" s="30"/>
      <c r="BJ293" s="30"/>
      <c r="BK293" s="30"/>
      <c r="BL293" s="30"/>
      <c r="BM293" s="30"/>
      <c r="BN293" s="30"/>
      <c r="BO293" s="30"/>
      <c r="BP293" s="30"/>
      <c r="BQ293" s="30"/>
      <c r="BR293" s="30"/>
      <c r="BS293" s="30"/>
      <c r="BT293" s="30"/>
      <c r="BU293" s="30"/>
      <c r="BV293" s="30"/>
      <c r="BW293" s="38"/>
    </row>
    <row r="294" spans="2:75" ht="13.5" customHeight="1">
      <c r="B294" s="29"/>
      <c r="C294" s="16"/>
      <c r="E294" s="177"/>
      <c r="G294" s="50"/>
      <c r="H294" s="17"/>
      <c r="I294" s="341"/>
      <c r="L294" s="56"/>
      <c r="O294" s="32"/>
      <c r="R294" s="56"/>
      <c r="U294" s="32"/>
      <c r="X294" s="56"/>
      <c r="AA294" s="32"/>
      <c r="AD294" s="56"/>
      <c r="AG294" s="34"/>
      <c r="AJ294" s="56"/>
      <c r="AM294" s="34"/>
      <c r="AP294" s="56"/>
      <c r="AS294" s="32"/>
      <c r="AV294" s="56"/>
      <c r="AY294" s="32"/>
      <c r="BB294" s="56"/>
      <c r="BC294" s="33"/>
      <c r="BD294" s="36"/>
      <c r="BE294" s="18"/>
      <c r="BF294" s="34"/>
      <c r="BG294" s="37"/>
      <c r="BH294" s="30"/>
      <c r="BI294" s="30"/>
      <c r="BJ294" s="30"/>
      <c r="BK294" s="30"/>
      <c r="BL294" s="30"/>
      <c r="BM294" s="30"/>
      <c r="BN294" s="30"/>
      <c r="BO294" s="30"/>
      <c r="BP294" s="30"/>
      <c r="BQ294" s="30"/>
      <c r="BR294" s="30"/>
      <c r="BS294" s="30"/>
      <c r="BT294" s="30"/>
      <c r="BU294" s="30"/>
      <c r="BV294" s="30"/>
      <c r="BW294" s="38"/>
    </row>
    <row r="295" spans="2:75" ht="13.5" customHeight="1">
      <c r="B295" s="29"/>
      <c r="C295" s="16"/>
      <c r="E295" s="177"/>
      <c r="G295" s="50"/>
      <c r="H295" s="17"/>
      <c r="I295" s="341"/>
      <c r="L295" s="56"/>
      <c r="O295" s="32"/>
      <c r="R295" s="56"/>
      <c r="U295" s="32"/>
      <c r="X295" s="56"/>
      <c r="AA295" s="32"/>
      <c r="AD295" s="56"/>
      <c r="AG295" s="34"/>
      <c r="AJ295" s="56"/>
      <c r="AM295" s="34"/>
      <c r="AP295" s="56"/>
      <c r="AS295" s="32"/>
      <c r="AV295" s="56"/>
      <c r="AY295" s="32"/>
      <c r="BB295" s="56"/>
      <c r="BC295" s="33"/>
      <c r="BD295" s="36"/>
      <c r="BE295" s="18"/>
      <c r="BF295" s="34"/>
      <c r="BG295" s="37"/>
      <c r="BH295" s="30"/>
      <c r="BI295" s="30"/>
      <c r="BJ295" s="30"/>
      <c r="BK295" s="30"/>
      <c r="BL295" s="30"/>
      <c r="BM295" s="30"/>
      <c r="BN295" s="30"/>
      <c r="BO295" s="30"/>
      <c r="BP295" s="30"/>
      <c r="BQ295" s="30"/>
      <c r="BR295" s="30"/>
      <c r="BS295" s="30"/>
      <c r="BT295" s="30"/>
      <c r="BU295" s="30"/>
      <c r="BV295" s="30"/>
      <c r="BW295" s="38"/>
    </row>
    <row r="296" spans="2:75" ht="13.5" customHeight="1">
      <c r="B296" s="29"/>
      <c r="C296" s="16"/>
      <c r="E296" s="177"/>
      <c r="G296" s="50"/>
      <c r="H296" s="17"/>
      <c r="I296" s="341"/>
      <c r="L296" s="56"/>
      <c r="O296" s="32"/>
      <c r="R296" s="56"/>
      <c r="U296" s="32"/>
      <c r="X296" s="56"/>
      <c r="AA296" s="32"/>
      <c r="AD296" s="56"/>
      <c r="AG296" s="34"/>
      <c r="AJ296" s="56"/>
      <c r="AM296" s="34"/>
      <c r="AP296" s="56"/>
      <c r="AS296" s="32"/>
      <c r="AV296" s="56"/>
      <c r="AY296" s="32"/>
      <c r="BB296" s="56"/>
      <c r="BC296" s="33"/>
      <c r="BD296" s="36"/>
      <c r="BE296" s="18"/>
      <c r="BF296" s="34"/>
      <c r="BG296" s="37"/>
      <c r="BH296" s="30"/>
      <c r="BI296" s="30"/>
      <c r="BJ296" s="30"/>
      <c r="BK296" s="30"/>
      <c r="BL296" s="30"/>
      <c r="BM296" s="30"/>
      <c r="BN296" s="30"/>
      <c r="BO296" s="30"/>
      <c r="BP296" s="30"/>
      <c r="BQ296" s="30"/>
      <c r="BR296" s="30"/>
      <c r="BS296" s="30"/>
      <c r="BT296" s="30"/>
      <c r="BU296" s="30"/>
      <c r="BV296" s="30"/>
      <c r="BW296" s="38"/>
    </row>
    <row r="297" spans="2:75" ht="13.5" customHeight="1">
      <c r="B297" s="29"/>
      <c r="C297" s="16"/>
      <c r="E297" s="177"/>
      <c r="G297" s="50"/>
      <c r="H297" s="17"/>
      <c r="I297" s="341"/>
      <c r="L297" s="56"/>
      <c r="O297" s="32"/>
      <c r="R297" s="56"/>
      <c r="U297" s="32"/>
      <c r="X297" s="56"/>
      <c r="AA297" s="32"/>
      <c r="AD297" s="56"/>
      <c r="AG297" s="34"/>
      <c r="AJ297" s="56"/>
      <c r="AM297" s="34"/>
      <c r="AP297" s="56"/>
      <c r="AS297" s="32"/>
      <c r="AV297" s="56"/>
      <c r="AY297" s="32"/>
      <c r="BB297" s="56"/>
      <c r="BC297" s="33"/>
      <c r="BD297" s="36"/>
      <c r="BE297" s="18"/>
      <c r="BF297" s="34"/>
      <c r="BG297" s="37"/>
      <c r="BH297" s="30"/>
      <c r="BI297" s="30"/>
      <c r="BJ297" s="30"/>
      <c r="BK297" s="30"/>
      <c r="BL297" s="30"/>
      <c r="BM297" s="30"/>
      <c r="BN297" s="30"/>
      <c r="BO297" s="30"/>
      <c r="BP297" s="30"/>
      <c r="BQ297" s="30"/>
      <c r="BR297" s="30"/>
      <c r="BS297" s="30"/>
      <c r="BT297" s="30"/>
      <c r="BU297" s="30"/>
      <c r="BV297" s="30"/>
      <c r="BW297" s="38"/>
    </row>
    <row r="298" spans="2:75" ht="13.5" customHeight="1">
      <c r="B298" s="29"/>
      <c r="C298" s="16"/>
      <c r="E298" s="177"/>
      <c r="G298" s="50"/>
      <c r="H298" s="17"/>
      <c r="I298" s="341"/>
      <c r="L298" s="56"/>
      <c r="O298" s="32"/>
      <c r="R298" s="56"/>
      <c r="U298" s="32"/>
      <c r="X298" s="56"/>
      <c r="AA298" s="32"/>
      <c r="AD298" s="56"/>
      <c r="AG298" s="34"/>
      <c r="AJ298" s="56"/>
      <c r="AM298" s="34"/>
      <c r="AP298" s="56"/>
      <c r="AS298" s="32"/>
      <c r="AV298" s="56"/>
      <c r="AY298" s="32"/>
      <c r="BB298" s="56"/>
      <c r="BC298" s="33"/>
      <c r="BD298" s="36"/>
      <c r="BE298" s="18"/>
      <c r="BF298" s="34"/>
      <c r="BG298" s="37"/>
      <c r="BH298" s="30"/>
      <c r="BI298" s="30"/>
      <c r="BJ298" s="30"/>
      <c r="BK298" s="30"/>
      <c r="BL298" s="30"/>
      <c r="BM298" s="30"/>
      <c r="BN298" s="30"/>
      <c r="BO298" s="30"/>
      <c r="BP298" s="30"/>
      <c r="BQ298" s="30"/>
      <c r="BR298" s="30"/>
      <c r="BS298" s="30"/>
      <c r="BT298" s="30"/>
      <c r="BU298" s="30"/>
      <c r="BV298" s="30"/>
      <c r="BW298" s="38"/>
    </row>
    <row r="299" spans="2:75" ht="13.5" customHeight="1">
      <c r="B299" s="29"/>
      <c r="C299" s="16"/>
      <c r="E299" s="177"/>
      <c r="G299" s="50"/>
      <c r="H299" s="17"/>
      <c r="I299" s="341"/>
      <c r="L299" s="56"/>
      <c r="O299" s="32"/>
      <c r="R299" s="56"/>
      <c r="U299" s="32"/>
      <c r="X299" s="56"/>
      <c r="AA299" s="32"/>
      <c r="AD299" s="56"/>
      <c r="AG299" s="34"/>
      <c r="AJ299" s="56"/>
      <c r="AM299" s="34"/>
      <c r="AP299" s="56"/>
      <c r="AS299" s="32"/>
      <c r="AV299" s="56"/>
      <c r="AY299" s="32"/>
      <c r="BB299" s="56"/>
      <c r="BC299" s="33"/>
      <c r="BD299" s="36"/>
      <c r="BE299" s="18"/>
      <c r="BF299" s="34"/>
      <c r="BG299" s="37"/>
      <c r="BH299" s="30"/>
      <c r="BI299" s="30"/>
      <c r="BJ299" s="30"/>
      <c r="BK299" s="30"/>
      <c r="BL299" s="30"/>
      <c r="BM299" s="30"/>
      <c r="BN299" s="30"/>
      <c r="BO299" s="30"/>
      <c r="BP299" s="30"/>
      <c r="BQ299" s="30"/>
      <c r="BR299" s="30"/>
      <c r="BS299" s="30"/>
      <c r="BT299" s="30"/>
      <c r="BU299" s="30"/>
      <c r="BV299" s="30"/>
      <c r="BW299" s="38"/>
    </row>
    <row r="300" spans="2:75" ht="13.5" customHeight="1">
      <c r="B300" s="29"/>
      <c r="C300" s="16"/>
      <c r="E300" s="177"/>
      <c r="G300" s="50"/>
      <c r="H300" s="17"/>
      <c r="I300" s="341"/>
      <c r="L300" s="56"/>
      <c r="O300" s="32"/>
      <c r="R300" s="56"/>
      <c r="U300" s="32"/>
      <c r="X300" s="56"/>
      <c r="AA300" s="32"/>
      <c r="AD300" s="56"/>
      <c r="AG300" s="34"/>
      <c r="AJ300" s="56"/>
      <c r="AM300" s="34"/>
      <c r="AP300" s="56"/>
      <c r="AS300" s="32"/>
      <c r="AV300" s="56"/>
      <c r="AY300" s="32"/>
      <c r="BB300" s="56"/>
      <c r="BC300" s="33"/>
      <c r="BD300" s="36"/>
      <c r="BE300" s="18"/>
      <c r="BF300" s="34"/>
      <c r="BG300" s="37"/>
      <c r="BH300" s="30"/>
      <c r="BI300" s="30"/>
      <c r="BJ300" s="30"/>
      <c r="BK300" s="30"/>
      <c r="BL300" s="30"/>
      <c r="BM300" s="30"/>
      <c r="BN300" s="30"/>
      <c r="BO300" s="30"/>
      <c r="BP300" s="30"/>
      <c r="BQ300" s="30"/>
      <c r="BR300" s="30"/>
      <c r="BS300" s="30"/>
      <c r="BT300" s="30"/>
      <c r="BU300" s="30"/>
      <c r="BV300" s="30"/>
      <c r="BW300" s="38"/>
    </row>
    <row r="301" spans="2:75" ht="13.5" customHeight="1">
      <c r="B301" s="29"/>
      <c r="C301" s="16"/>
      <c r="E301" s="177"/>
      <c r="G301" s="50"/>
      <c r="H301" s="17"/>
      <c r="I301" s="341"/>
      <c r="L301" s="56"/>
      <c r="O301" s="32"/>
      <c r="R301" s="56"/>
      <c r="U301" s="32"/>
      <c r="X301" s="56"/>
      <c r="AA301" s="32"/>
      <c r="AD301" s="56"/>
      <c r="AG301" s="34"/>
      <c r="AJ301" s="56"/>
      <c r="AM301" s="34"/>
      <c r="AP301" s="56"/>
      <c r="AS301" s="32"/>
      <c r="AV301" s="56"/>
      <c r="AY301" s="32"/>
      <c r="BB301" s="56"/>
      <c r="BC301" s="33"/>
      <c r="BD301" s="36"/>
      <c r="BE301" s="18"/>
      <c r="BF301" s="34"/>
      <c r="BG301" s="37"/>
      <c r="BH301" s="30"/>
      <c r="BI301" s="30"/>
      <c r="BJ301" s="30"/>
      <c r="BK301" s="30"/>
      <c r="BL301" s="30"/>
      <c r="BM301" s="30"/>
      <c r="BN301" s="30"/>
      <c r="BO301" s="30"/>
      <c r="BP301" s="30"/>
      <c r="BQ301" s="30"/>
      <c r="BR301" s="30"/>
      <c r="BS301" s="30"/>
      <c r="BT301" s="30"/>
      <c r="BU301" s="30"/>
      <c r="BV301" s="30"/>
      <c r="BW301" s="38"/>
    </row>
    <row r="302" spans="2:75" ht="13.5" customHeight="1">
      <c r="B302" s="29"/>
      <c r="C302" s="16"/>
      <c r="E302" s="177"/>
      <c r="G302" s="50"/>
      <c r="H302" s="17"/>
      <c r="I302" s="341"/>
      <c r="L302" s="56"/>
      <c r="O302" s="32"/>
      <c r="R302" s="56"/>
      <c r="U302" s="32"/>
      <c r="X302" s="56"/>
      <c r="AA302" s="32"/>
      <c r="AD302" s="56"/>
      <c r="AG302" s="34"/>
      <c r="AJ302" s="56"/>
      <c r="AM302" s="34"/>
      <c r="AP302" s="56"/>
      <c r="AS302" s="32"/>
      <c r="AV302" s="56"/>
      <c r="AY302" s="32"/>
      <c r="BB302" s="56"/>
      <c r="BC302" s="33"/>
      <c r="BD302" s="36"/>
      <c r="BE302" s="18"/>
      <c r="BF302" s="34"/>
      <c r="BG302" s="37"/>
      <c r="BH302" s="30"/>
      <c r="BI302" s="30"/>
      <c r="BJ302" s="30"/>
      <c r="BK302" s="30"/>
      <c r="BL302" s="30"/>
      <c r="BM302" s="30"/>
      <c r="BN302" s="30"/>
      <c r="BO302" s="30"/>
      <c r="BP302" s="30"/>
      <c r="BQ302" s="30"/>
      <c r="BR302" s="30"/>
      <c r="BS302" s="30"/>
      <c r="BT302" s="30"/>
      <c r="BU302" s="30"/>
      <c r="BV302" s="30"/>
      <c r="BW302" s="38"/>
    </row>
    <row r="303" spans="2:75" ht="13.5" customHeight="1">
      <c r="B303" s="29"/>
      <c r="C303" s="16"/>
      <c r="E303" s="177"/>
      <c r="G303" s="50"/>
      <c r="H303" s="17"/>
      <c r="I303" s="341"/>
      <c r="L303" s="56"/>
      <c r="O303" s="32"/>
      <c r="R303" s="56"/>
      <c r="U303" s="32"/>
      <c r="X303" s="56"/>
      <c r="AA303" s="32"/>
      <c r="AD303" s="56"/>
      <c r="AG303" s="34"/>
      <c r="AJ303" s="56"/>
      <c r="AM303" s="34"/>
      <c r="AP303" s="56"/>
      <c r="AS303" s="32"/>
      <c r="AV303" s="56"/>
      <c r="AY303" s="32"/>
      <c r="BB303" s="56"/>
      <c r="BC303" s="33"/>
      <c r="BD303" s="36"/>
      <c r="BE303" s="18"/>
      <c r="BF303" s="34"/>
      <c r="BG303" s="37"/>
      <c r="BH303" s="30"/>
      <c r="BI303" s="30"/>
      <c r="BJ303" s="30"/>
      <c r="BK303" s="30"/>
      <c r="BL303" s="30"/>
      <c r="BM303" s="30"/>
      <c r="BN303" s="30"/>
      <c r="BO303" s="30"/>
      <c r="BP303" s="30"/>
      <c r="BQ303" s="30"/>
      <c r="BR303" s="30"/>
      <c r="BS303" s="30"/>
      <c r="BT303" s="30"/>
      <c r="BU303" s="30"/>
      <c r="BV303" s="30"/>
      <c r="BW303" s="38"/>
    </row>
    <row r="304" spans="2:75" ht="13.5" customHeight="1">
      <c r="B304" s="29"/>
      <c r="C304" s="16"/>
      <c r="E304" s="177"/>
      <c r="G304" s="50"/>
      <c r="H304" s="17"/>
      <c r="I304" s="341"/>
      <c r="L304" s="56"/>
      <c r="O304" s="32"/>
      <c r="R304" s="56"/>
      <c r="U304" s="32"/>
      <c r="X304" s="56"/>
      <c r="AA304" s="32"/>
      <c r="AD304" s="56"/>
      <c r="AG304" s="34"/>
      <c r="AJ304" s="56"/>
      <c r="AM304" s="34"/>
      <c r="AP304" s="56"/>
      <c r="AS304" s="32"/>
      <c r="AV304" s="56"/>
      <c r="AY304" s="32"/>
      <c r="BB304" s="56"/>
      <c r="BC304" s="33"/>
      <c r="BD304" s="36"/>
      <c r="BE304" s="18"/>
      <c r="BF304" s="34"/>
      <c r="BG304" s="37"/>
      <c r="BH304" s="30"/>
      <c r="BI304" s="30"/>
      <c r="BJ304" s="30"/>
      <c r="BK304" s="30"/>
      <c r="BL304" s="30"/>
      <c r="BM304" s="30"/>
      <c r="BN304" s="30"/>
      <c r="BO304" s="30"/>
      <c r="BP304" s="30"/>
      <c r="BQ304" s="30"/>
      <c r="BR304" s="30"/>
      <c r="BS304" s="30"/>
      <c r="BT304" s="30"/>
      <c r="BU304" s="30"/>
      <c r="BV304" s="30"/>
      <c r="BW304" s="38"/>
    </row>
    <row r="305" spans="2:75" ht="13.5" customHeight="1">
      <c r="B305" s="29"/>
      <c r="C305" s="16"/>
      <c r="E305" s="177"/>
      <c r="G305" s="50"/>
      <c r="H305" s="17"/>
      <c r="I305" s="341"/>
      <c r="L305" s="56"/>
      <c r="O305" s="32"/>
      <c r="R305" s="56"/>
      <c r="U305" s="32"/>
      <c r="X305" s="56"/>
      <c r="AA305" s="32"/>
      <c r="AD305" s="56"/>
      <c r="AG305" s="34"/>
      <c r="AJ305" s="56"/>
      <c r="AM305" s="34"/>
      <c r="AP305" s="56"/>
      <c r="AS305" s="32"/>
      <c r="AV305" s="56"/>
      <c r="AY305" s="32"/>
      <c r="BB305" s="56"/>
      <c r="BC305" s="33"/>
      <c r="BD305" s="36"/>
      <c r="BE305" s="18"/>
      <c r="BF305" s="34"/>
      <c r="BG305" s="37"/>
      <c r="BH305" s="30"/>
      <c r="BI305" s="30"/>
      <c r="BJ305" s="30"/>
      <c r="BK305" s="30"/>
      <c r="BL305" s="30"/>
      <c r="BM305" s="30"/>
      <c r="BN305" s="30"/>
      <c r="BO305" s="30"/>
      <c r="BP305" s="30"/>
      <c r="BQ305" s="30"/>
      <c r="BR305" s="30"/>
      <c r="BS305" s="30"/>
      <c r="BT305" s="30"/>
      <c r="BU305" s="30"/>
      <c r="BV305" s="30"/>
      <c r="BW305" s="38"/>
    </row>
    <row r="306" spans="2:75" ht="13.5" customHeight="1">
      <c r="B306" s="29"/>
      <c r="C306" s="16"/>
      <c r="E306" s="177"/>
      <c r="G306" s="50"/>
      <c r="H306" s="17"/>
      <c r="I306" s="341"/>
      <c r="L306" s="56"/>
      <c r="O306" s="32"/>
      <c r="R306" s="56"/>
      <c r="U306" s="32"/>
      <c r="X306" s="56"/>
      <c r="AA306" s="32"/>
      <c r="AD306" s="56"/>
      <c r="AG306" s="34"/>
      <c r="AJ306" s="56"/>
      <c r="AM306" s="34"/>
      <c r="AP306" s="56"/>
      <c r="AS306" s="32"/>
      <c r="AV306" s="56"/>
      <c r="AY306" s="32"/>
      <c r="BB306" s="56"/>
      <c r="BC306" s="33"/>
      <c r="BD306" s="36"/>
      <c r="BE306" s="18"/>
      <c r="BF306" s="34"/>
      <c r="BG306" s="37"/>
      <c r="BH306" s="30"/>
      <c r="BI306" s="30"/>
      <c r="BJ306" s="30"/>
      <c r="BK306" s="30"/>
      <c r="BL306" s="30"/>
      <c r="BM306" s="30"/>
      <c r="BN306" s="30"/>
      <c r="BO306" s="30"/>
      <c r="BP306" s="30"/>
      <c r="BQ306" s="30"/>
      <c r="BR306" s="30"/>
      <c r="BS306" s="30"/>
      <c r="BT306" s="30"/>
      <c r="BU306" s="30"/>
      <c r="BV306" s="30"/>
      <c r="BW306" s="38"/>
    </row>
    <row r="307" spans="2:75" ht="13.5" customHeight="1">
      <c r="B307" s="29"/>
      <c r="C307" s="16"/>
      <c r="E307" s="177"/>
      <c r="G307" s="50"/>
      <c r="H307" s="17"/>
      <c r="I307" s="341"/>
      <c r="L307" s="56"/>
      <c r="O307" s="32"/>
      <c r="R307" s="56"/>
      <c r="U307" s="32"/>
      <c r="X307" s="56"/>
      <c r="AA307" s="32"/>
      <c r="AD307" s="56"/>
      <c r="AG307" s="34"/>
      <c r="AJ307" s="56"/>
      <c r="AM307" s="34"/>
      <c r="AP307" s="56"/>
      <c r="AS307" s="32"/>
      <c r="AV307" s="56"/>
      <c r="AY307" s="32"/>
      <c r="BB307" s="56"/>
      <c r="BC307" s="33"/>
      <c r="BD307" s="36"/>
      <c r="BE307" s="18"/>
      <c r="BF307" s="34"/>
      <c r="BG307" s="37"/>
      <c r="BH307" s="30"/>
      <c r="BI307" s="30"/>
      <c r="BJ307" s="30"/>
      <c r="BK307" s="30"/>
      <c r="BL307" s="30"/>
      <c r="BM307" s="30"/>
      <c r="BN307" s="30"/>
      <c r="BO307" s="30"/>
      <c r="BP307" s="30"/>
      <c r="BQ307" s="30"/>
      <c r="BR307" s="30"/>
      <c r="BS307" s="30"/>
      <c r="BT307" s="30"/>
      <c r="BU307" s="30"/>
      <c r="BV307" s="30"/>
      <c r="BW307" s="38"/>
    </row>
    <row r="308" spans="2:75" ht="13.5" customHeight="1">
      <c r="B308" s="29"/>
      <c r="C308" s="16"/>
      <c r="E308" s="177"/>
      <c r="G308" s="50"/>
      <c r="H308" s="17"/>
      <c r="I308" s="341"/>
      <c r="L308" s="56"/>
      <c r="O308" s="32"/>
      <c r="R308" s="56"/>
      <c r="U308" s="32"/>
      <c r="X308" s="56"/>
      <c r="AA308" s="32"/>
      <c r="AD308" s="56"/>
      <c r="AG308" s="34"/>
      <c r="AJ308" s="56"/>
      <c r="AM308" s="34"/>
      <c r="AP308" s="56"/>
      <c r="AS308" s="32"/>
      <c r="AV308" s="56"/>
      <c r="AY308" s="32"/>
      <c r="BB308" s="56"/>
      <c r="BC308" s="33"/>
      <c r="BD308" s="36"/>
      <c r="BE308" s="18"/>
      <c r="BF308" s="34"/>
      <c r="BG308" s="37"/>
      <c r="BH308" s="30"/>
      <c r="BI308" s="30"/>
      <c r="BJ308" s="30"/>
      <c r="BK308" s="30"/>
      <c r="BL308" s="30"/>
      <c r="BM308" s="30"/>
      <c r="BN308" s="30"/>
      <c r="BO308" s="30"/>
      <c r="BP308" s="30"/>
      <c r="BQ308" s="30"/>
      <c r="BR308" s="30"/>
      <c r="BS308" s="30"/>
      <c r="BT308" s="30"/>
      <c r="BU308" s="30"/>
      <c r="BV308" s="30"/>
      <c r="BW308" s="38"/>
    </row>
    <row r="309" spans="2:75" ht="13.5" customHeight="1">
      <c r="B309" s="29"/>
      <c r="C309" s="16"/>
      <c r="E309" s="177"/>
      <c r="G309" s="50"/>
      <c r="H309" s="17"/>
      <c r="I309" s="341"/>
      <c r="L309" s="56"/>
      <c r="O309" s="32"/>
      <c r="R309" s="56"/>
      <c r="U309" s="32"/>
      <c r="X309" s="56"/>
      <c r="AA309" s="32"/>
      <c r="AD309" s="56"/>
      <c r="AG309" s="34"/>
      <c r="AJ309" s="56"/>
      <c r="AM309" s="34"/>
      <c r="AP309" s="56"/>
      <c r="AS309" s="32"/>
      <c r="AV309" s="56"/>
      <c r="AY309" s="32"/>
      <c r="BB309" s="56"/>
      <c r="BC309" s="33"/>
      <c r="BD309" s="36"/>
      <c r="BE309" s="18"/>
      <c r="BF309" s="34"/>
      <c r="BG309" s="37"/>
      <c r="BH309" s="30"/>
      <c r="BI309" s="30"/>
      <c r="BJ309" s="30"/>
      <c r="BK309" s="30"/>
      <c r="BL309" s="30"/>
      <c r="BM309" s="30"/>
      <c r="BN309" s="30"/>
      <c r="BO309" s="30"/>
      <c r="BP309" s="30"/>
      <c r="BQ309" s="30"/>
      <c r="BR309" s="30"/>
      <c r="BS309" s="30"/>
      <c r="BT309" s="30"/>
      <c r="BU309" s="30"/>
      <c r="BV309" s="30"/>
      <c r="BW309" s="38"/>
    </row>
    <row r="310" spans="2:75" ht="13.5" customHeight="1">
      <c r="B310" s="29"/>
      <c r="C310" s="16"/>
      <c r="E310" s="177"/>
      <c r="G310" s="50"/>
      <c r="H310" s="17"/>
      <c r="I310" s="341"/>
      <c r="L310" s="56"/>
      <c r="O310" s="32"/>
      <c r="R310" s="56"/>
      <c r="U310" s="32"/>
      <c r="X310" s="56"/>
      <c r="AA310" s="32"/>
      <c r="AD310" s="56"/>
      <c r="AG310" s="34"/>
      <c r="AJ310" s="56"/>
      <c r="AM310" s="34"/>
      <c r="AP310" s="56"/>
      <c r="AS310" s="32"/>
      <c r="AV310" s="56"/>
      <c r="AY310" s="32"/>
      <c r="BB310" s="56"/>
      <c r="BC310" s="33"/>
      <c r="BD310" s="36"/>
      <c r="BE310" s="18"/>
      <c r="BF310" s="34"/>
      <c r="BG310" s="37"/>
      <c r="BH310" s="30"/>
      <c r="BI310" s="30"/>
      <c r="BJ310" s="30"/>
      <c r="BK310" s="30"/>
      <c r="BL310" s="30"/>
      <c r="BM310" s="30"/>
      <c r="BN310" s="30"/>
      <c r="BO310" s="30"/>
      <c r="BP310" s="30"/>
      <c r="BQ310" s="30"/>
      <c r="BR310" s="30"/>
      <c r="BS310" s="30"/>
      <c r="BT310" s="30"/>
      <c r="BU310" s="30"/>
      <c r="BV310" s="30"/>
      <c r="BW310" s="38"/>
    </row>
    <row r="311" spans="2:75" ht="13.5" customHeight="1">
      <c r="B311" s="29"/>
      <c r="C311" s="16"/>
      <c r="E311" s="177"/>
      <c r="G311" s="50"/>
      <c r="H311" s="17"/>
      <c r="I311" s="341"/>
      <c r="L311" s="56"/>
      <c r="O311" s="32"/>
      <c r="R311" s="56"/>
      <c r="U311" s="32"/>
      <c r="X311" s="56"/>
      <c r="AA311" s="32"/>
      <c r="AD311" s="56"/>
      <c r="AG311" s="34"/>
      <c r="AJ311" s="56"/>
      <c r="AM311" s="34"/>
      <c r="AP311" s="56"/>
      <c r="AS311" s="32"/>
      <c r="AV311" s="56"/>
      <c r="AY311" s="32"/>
      <c r="BB311" s="56"/>
      <c r="BC311" s="33"/>
      <c r="BD311" s="36"/>
      <c r="BE311" s="18"/>
      <c r="BF311" s="34"/>
      <c r="BG311" s="37"/>
      <c r="BH311" s="30"/>
      <c r="BI311" s="30"/>
      <c r="BJ311" s="30"/>
      <c r="BK311" s="30"/>
      <c r="BL311" s="30"/>
      <c r="BM311" s="30"/>
      <c r="BN311" s="30"/>
      <c r="BO311" s="30"/>
      <c r="BP311" s="30"/>
      <c r="BQ311" s="30"/>
      <c r="BR311" s="30"/>
      <c r="BS311" s="30"/>
      <c r="BT311" s="30"/>
      <c r="BU311" s="30"/>
      <c r="BV311" s="30"/>
      <c r="BW311" s="38"/>
    </row>
    <row r="312" spans="2:75" ht="13.5" customHeight="1">
      <c r="B312" s="29"/>
      <c r="C312" s="16"/>
      <c r="E312" s="177"/>
      <c r="G312" s="50"/>
      <c r="H312" s="17"/>
      <c r="I312" s="341"/>
      <c r="L312" s="56"/>
      <c r="O312" s="32"/>
      <c r="R312" s="56"/>
      <c r="U312" s="32"/>
      <c r="X312" s="56"/>
      <c r="AA312" s="32"/>
      <c r="AD312" s="56"/>
      <c r="AG312" s="34"/>
      <c r="AJ312" s="56"/>
      <c r="AM312" s="34"/>
      <c r="AP312" s="56"/>
      <c r="AS312" s="32"/>
      <c r="AV312" s="56"/>
      <c r="AY312" s="32"/>
      <c r="BB312" s="56"/>
      <c r="BC312" s="33"/>
      <c r="BD312" s="36"/>
      <c r="BE312" s="18"/>
      <c r="BF312" s="34"/>
      <c r="BG312" s="37"/>
      <c r="BH312" s="30"/>
      <c r="BI312" s="30"/>
      <c r="BJ312" s="30"/>
      <c r="BK312" s="30"/>
      <c r="BL312" s="30"/>
      <c r="BM312" s="30"/>
      <c r="BN312" s="30"/>
      <c r="BO312" s="30"/>
      <c r="BP312" s="30"/>
      <c r="BQ312" s="30"/>
      <c r="BR312" s="30"/>
      <c r="BS312" s="30"/>
      <c r="BT312" s="30"/>
      <c r="BU312" s="30"/>
      <c r="BV312" s="30"/>
      <c r="BW312" s="38"/>
    </row>
    <row r="313" spans="2:75" ht="13.5" customHeight="1">
      <c r="B313" s="29"/>
      <c r="C313" s="16"/>
      <c r="E313" s="177"/>
      <c r="G313" s="50"/>
      <c r="H313" s="17"/>
      <c r="I313" s="341"/>
      <c r="L313" s="56"/>
      <c r="O313" s="32"/>
      <c r="R313" s="56"/>
      <c r="U313" s="32"/>
      <c r="X313" s="56"/>
      <c r="AA313" s="32"/>
      <c r="AD313" s="56"/>
      <c r="AG313" s="34"/>
      <c r="AJ313" s="56"/>
      <c r="AM313" s="34"/>
      <c r="AP313" s="56"/>
      <c r="AS313" s="32"/>
      <c r="AV313" s="56"/>
      <c r="AY313" s="32"/>
      <c r="BB313" s="56"/>
      <c r="BC313" s="33"/>
      <c r="BD313" s="36"/>
      <c r="BE313" s="18"/>
      <c r="BF313" s="34"/>
      <c r="BG313" s="37"/>
      <c r="BH313" s="30"/>
      <c r="BI313" s="30"/>
      <c r="BJ313" s="30"/>
      <c r="BK313" s="30"/>
      <c r="BL313" s="30"/>
      <c r="BM313" s="30"/>
      <c r="BN313" s="30"/>
      <c r="BO313" s="30"/>
      <c r="BP313" s="30"/>
      <c r="BQ313" s="30"/>
      <c r="BR313" s="30"/>
      <c r="BS313" s="30"/>
      <c r="BT313" s="30"/>
      <c r="BU313" s="30"/>
      <c r="BV313" s="30"/>
      <c r="BW313" s="38"/>
    </row>
    <row r="314" spans="2:75" ht="13.5" customHeight="1">
      <c r="B314" s="29"/>
      <c r="C314" s="16"/>
      <c r="E314" s="177"/>
      <c r="G314" s="50"/>
      <c r="H314" s="17"/>
      <c r="I314" s="341"/>
      <c r="L314" s="56"/>
      <c r="O314" s="32"/>
      <c r="R314" s="56"/>
      <c r="U314" s="32"/>
      <c r="X314" s="56"/>
      <c r="AA314" s="32"/>
      <c r="AD314" s="56"/>
      <c r="AG314" s="34"/>
      <c r="AJ314" s="56"/>
      <c r="AM314" s="34"/>
      <c r="AP314" s="56"/>
      <c r="AS314" s="32"/>
      <c r="AV314" s="56"/>
      <c r="AY314" s="32"/>
      <c r="BB314" s="56"/>
      <c r="BC314" s="33"/>
      <c r="BD314" s="36"/>
      <c r="BE314" s="18"/>
      <c r="BF314" s="34"/>
      <c r="BG314" s="37"/>
      <c r="BH314" s="30"/>
      <c r="BI314" s="30"/>
      <c r="BJ314" s="30"/>
      <c r="BK314" s="30"/>
      <c r="BL314" s="30"/>
      <c r="BM314" s="30"/>
      <c r="BN314" s="30"/>
      <c r="BO314" s="30"/>
      <c r="BP314" s="30"/>
      <c r="BQ314" s="30"/>
      <c r="BR314" s="30"/>
      <c r="BS314" s="30"/>
      <c r="BT314" s="30"/>
      <c r="BU314" s="30"/>
      <c r="BV314" s="30"/>
      <c r="BW314" s="38"/>
    </row>
    <row r="315" spans="2:75" ht="13.5" customHeight="1">
      <c r="B315" s="29"/>
      <c r="C315" s="16"/>
      <c r="E315" s="177"/>
      <c r="G315" s="50"/>
      <c r="H315" s="17"/>
      <c r="I315" s="341"/>
      <c r="L315" s="56"/>
      <c r="O315" s="32"/>
      <c r="R315" s="56"/>
      <c r="U315" s="32"/>
      <c r="X315" s="56"/>
      <c r="AA315" s="32"/>
      <c r="AD315" s="56"/>
      <c r="AG315" s="34"/>
      <c r="AJ315" s="56"/>
      <c r="AM315" s="34"/>
      <c r="AP315" s="56"/>
      <c r="AS315" s="32"/>
      <c r="AV315" s="56"/>
      <c r="AY315" s="32"/>
      <c r="BB315" s="56"/>
      <c r="BC315" s="33"/>
      <c r="BD315" s="36"/>
      <c r="BE315" s="18"/>
      <c r="BF315" s="34"/>
      <c r="BG315" s="37"/>
      <c r="BH315" s="30"/>
      <c r="BI315" s="30"/>
      <c r="BJ315" s="30"/>
      <c r="BK315" s="30"/>
      <c r="BL315" s="30"/>
      <c r="BM315" s="30"/>
      <c r="BN315" s="30"/>
      <c r="BO315" s="30"/>
      <c r="BP315" s="30"/>
      <c r="BQ315" s="30"/>
      <c r="BR315" s="30"/>
      <c r="BS315" s="30"/>
      <c r="BT315" s="30"/>
      <c r="BU315" s="30"/>
      <c r="BV315" s="30"/>
      <c r="BW315" s="38"/>
    </row>
    <row r="316" spans="2:75" ht="13.5" customHeight="1">
      <c r="B316" s="29"/>
      <c r="C316" s="16"/>
      <c r="E316" s="177"/>
      <c r="G316" s="50"/>
      <c r="H316" s="17"/>
      <c r="I316" s="341"/>
      <c r="L316" s="56"/>
      <c r="O316" s="32"/>
      <c r="R316" s="56"/>
      <c r="U316" s="32"/>
      <c r="X316" s="56"/>
      <c r="AA316" s="32"/>
      <c r="AD316" s="56"/>
      <c r="AG316" s="34"/>
      <c r="AJ316" s="56"/>
      <c r="AM316" s="34"/>
      <c r="AP316" s="56"/>
      <c r="AS316" s="32"/>
      <c r="AV316" s="56"/>
      <c r="AY316" s="32"/>
      <c r="BB316" s="56"/>
      <c r="BC316" s="33"/>
      <c r="BD316" s="36"/>
      <c r="BE316" s="18"/>
      <c r="BF316" s="34"/>
      <c r="BG316" s="37"/>
      <c r="BH316" s="30"/>
      <c r="BI316" s="30"/>
      <c r="BJ316" s="30"/>
      <c r="BK316" s="30"/>
      <c r="BL316" s="30"/>
      <c r="BM316" s="30"/>
      <c r="BN316" s="30"/>
      <c r="BO316" s="30"/>
      <c r="BP316" s="30"/>
      <c r="BQ316" s="30"/>
      <c r="BR316" s="30"/>
      <c r="BS316" s="30"/>
      <c r="BT316" s="30"/>
      <c r="BU316" s="30"/>
      <c r="BV316" s="30"/>
      <c r="BW316" s="38"/>
    </row>
    <row r="317" spans="2:75" ht="13.5" customHeight="1">
      <c r="B317" s="29"/>
      <c r="C317" s="16"/>
      <c r="E317" s="177"/>
      <c r="G317" s="50"/>
      <c r="H317" s="17"/>
      <c r="I317" s="341"/>
      <c r="L317" s="56"/>
      <c r="O317" s="32"/>
      <c r="R317" s="56"/>
      <c r="U317" s="32"/>
      <c r="X317" s="56"/>
      <c r="AA317" s="32"/>
      <c r="AD317" s="56"/>
      <c r="AG317" s="34"/>
      <c r="AJ317" s="56"/>
      <c r="AM317" s="34"/>
      <c r="AP317" s="56"/>
      <c r="AS317" s="32"/>
      <c r="AV317" s="56"/>
      <c r="AY317" s="32"/>
      <c r="BB317" s="56"/>
      <c r="BC317" s="33"/>
      <c r="BD317" s="36"/>
      <c r="BE317" s="18"/>
      <c r="BF317" s="34"/>
      <c r="BG317" s="37"/>
      <c r="BH317" s="30"/>
      <c r="BI317" s="30"/>
      <c r="BJ317" s="30"/>
      <c r="BK317" s="30"/>
      <c r="BL317" s="30"/>
      <c r="BM317" s="30"/>
      <c r="BN317" s="30"/>
      <c r="BO317" s="30"/>
      <c r="BP317" s="30"/>
      <c r="BQ317" s="30"/>
      <c r="BR317" s="30"/>
      <c r="BS317" s="30"/>
      <c r="BT317" s="30"/>
      <c r="BU317" s="30"/>
      <c r="BV317" s="30"/>
      <c r="BW317" s="38"/>
    </row>
    <row r="318" spans="2:75" ht="13.5" customHeight="1">
      <c r="B318" s="29"/>
      <c r="C318" s="16"/>
      <c r="E318" s="177"/>
      <c r="G318" s="50"/>
      <c r="H318" s="17"/>
      <c r="I318" s="341"/>
      <c r="L318" s="56"/>
      <c r="O318" s="32"/>
      <c r="R318" s="56"/>
      <c r="U318" s="32"/>
      <c r="X318" s="56"/>
      <c r="AA318" s="32"/>
      <c r="AD318" s="56"/>
      <c r="AG318" s="34"/>
      <c r="AJ318" s="56"/>
      <c r="AM318" s="34"/>
      <c r="AP318" s="56"/>
      <c r="AS318" s="32"/>
      <c r="AV318" s="56"/>
      <c r="AY318" s="32"/>
      <c r="BB318" s="56"/>
      <c r="BC318" s="33"/>
      <c r="BD318" s="36"/>
      <c r="BE318" s="18"/>
      <c r="BF318" s="34"/>
      <c r="BG318" s="37"/>
      <c r="BH318" s="30"/>
      <c r="BI318" s="30"/>
      <c r="BJ318" s="30"/>
      <c r="BK318" s="30"/>
      <c r="BL318" s="30"/>
      <c r="BM318" s="30"/>
      <c r="BN318" s="30"/>
      <c r="BO318" s="30"/>
      <c r="BP318" s="30"/>
      <c r="BQ318" s="30"/>
      <c r="BR318" s="30"/>
      <c r="BS318" s="30"/>
      <c r="BT318" s="30"/>
      <c r="BU318" s="30"/>
      <c r="BV318" s="30"/>
      <c r="BW318" s="38"/>
    </row>
    <row r="319" spans="2:75" ht="13.5" customHeight="1">
      <c r="B319" s="29"/>
      <c r="C319" s="16"/>
      <c r="E319" s="177"/>
      <c r="G319" s="50"/>
      <c r="H319" s="17"/>
      <c r="I319" s="341"/>
      <c r="L319" s="56"/>
      <c r="O319" s="32"/>
      <c r="R319" s="56"/>
      <c r="U319" s="32"/>
      <c r="X319" s="56"/>
      <c r="AA319" s="32"/>
      <c r="AD319" s="56"/>
      <c r="AG319" s="34"/>
      <c r="AJ319" s="56"/>
      <c r="AM319" s="34"/>
      <c r="AP319" s="56"/>
      <c r="AS319" s="32"/>
      <c r="AV319" s="56"/>
      <c r="AY319" s="32"/>
      <c r="BB319" s="56"/>
      <c r="BC319" s="33"/>
      <c r="BD319" s="36"/>
      <c r="BE319" s="18"/>
      <c r="BF319" s="34"/>
      <c r="BG319" s="37"/>
      <c r="BH319" s="30"/>
      <c r="BI319" s="30"/>
      <c r="BJ319" s="30"/>
      <c r="BK319" s="30"/>
      <c r="BL319" s="30"/>
      <c r="BM319" s="30"/>
      <c r="BN319" s="30"/>
      <c r="BO319" s="30"/>
      <c r="BP319" s="30"/>
      <c r="BQ319" s="30"/>
      <c r="BR319" s="30"/>
      <c r="BS319" s="30"/>
      <c r="BT319" s="30"/>
      <c r="BU319" s="30"/>
      <c r="BV319" s="30"/>
      <c r="BW319" s="38"/>
    </row>
    <row r="320" spans="2:75" ht="13.5" customHeight="1">
      <c r="B320" s="29"/>
      <c r="C320" s="16"/>
      <c r="E320" s="177"/>
      <c r="G320" s="50"/>
      <c r="H320" s="17"/>
      <c r="I320" s="341"/>
      <c r="L320" s="56"/>
      <c r="O320" s="32"/>
      <c r="R320" s="56"/>
      <c r="U320" s="32"/>
      <c r="X320" s="56"/>
      <c r="AA320" s="32"/>
      <c r="AD320" s="56"/>
      <c r="AG320" s="34"/>
      <c r="AJ320" s="56"/>
      <c r="AM320" s="34"/>
      <c r="AP320" s="56"/>
      <c r="AS320" s="32"/>
      <c r="AV320" s="56"/>
      <c r="AY320" s="32"/>
      <c r="BB320" s="56"/>
      <c r="BC320" s="33"/>
      <c r="BD320" s="36"/>
      <c r="BE320" s="18"/>
      <c r="BF320" s="34"/>
      <c r="BG320" s="37"/>
      <c r="BH320" s="30"/>
      <c r="BI320" s="30"/>
      <c r="BJ320" s="30"/>
      <c r="BK320" s="30"/>
      <c r="BL320" s="30"/>
      <c r="BM320" s="30"/>
      <c r="BN320" s="30"/>
      <c r="BO320" s="30"/>
      <c r="BP320" s="30"/>
      <c r="BQ320" s="30"/>
      <c r="BR320" s="30"/>
      <c r="BS320" s="30"/>
      <c r="BT320" s="30"/>
      <c r="BU320" s="30"/>
      <c r="BV320" s="30"/>
      <c r="BW320" s="38"/>
    </row>
    <row r="321" spans="2:75" ht="13.5" customHeight="1">
      <c r="B321" s="29"/>
      <c r="C321" s="16"/>
      <c r="E321" s="177"/>
      <c r="G321" s="50"/>
      <c r="H321" s="17"/>
      <c r="I321" s="341"/>
      <c r="L321" s="56"/>
      <c r="O321" s="32"/>
      <c r="R321" s="56"/>
      <c r="U321" s="32"/>
      <c r="X321" s="56"/>
      <c r="AA321" s="32"/>
      <c r="AD321" s="56"/>
      <c r="AG321" s="34"/>
      <c r="AJ321" s="56"/>
      <c r="AM321" s="34"/>
      <c r="AP321" s="56"/>
      <c r="AS321" s="32"/>
      <c r="AV321" s="56"/>
      <c r="AY321" s="32"/>
      <c r="BB321" s="56"/>
      <c r="BC321" s="33"/>
      <c r="BD321" s="36"/>
      <c r="BE321" s="18"/>
      <c r="BF321" s="34"/>
      <c r="BG321" s="37"/>
      <c r="BH321" s="30"/>
      <c r="BI321" s="30"/>
      <c r="BJ321" s="30"/>
      <c r="BK321" s="30"/>
      <c r="BL321" s="30"/>
      <c r="BM321" s="30"/>
      <c r="BN321" s="30"/>
      <c r="BO321" s="30"/>
      <c r="BP321" s="30"/>
      <c r="BQ321" s="30"/>
      <c r="BR321" s="30"/>
      <c r="BS321" s="30"/>
      <c r="BT321" s="30"/>
      <c r="BU321" s="30"/>
      <c r="BV321" s="30"/>
      <c r="BW321" s="38"/>
    </row>
    <row r="322" spans="2:75" ht="13.5" customHeight="1">
      <c r="B322" s="29"/>
      <c r="C322" s="16"/>
      <c r="E322" s="177"/>
      <c r="G322" s="50"/>
      <c r="H322" s="17"/>
      <c r="I322" s="341"/>
      <c r="L322" s="56"/>
      <c r="O322" s="32"/>
      <c r="R322" s="56"/>
      <c r="U322" s="32"/>
      <c r="X322" s="56"/>
      <c r="AA322" s="32"/>
      <c r="AD322" s="56"/>
      <c r="AG322" s="34"/>
      <c r="AJ322" s="56"/>
      <c r="AM322" s="34"/>
      <c r="AP322" s="56"/>
      <c r="AS322" s="32"/>
      <c r="AV322" s="56"/>
      <c r="AY322" s="32"/>
      <c r="BB322" s="56"/>
      <c r="BC322" s="33"/>
      <c r="BD322" s="36"/>
      <c r="BE322" s="18"/>
      <c r="BF322" s="34"/>
      <c r="BG322" s="37"/>
      <c r="BH322" s="30"/>
      <c r="BI322" s="30"/>
      <c r="BJ322" s="30"/>
      <c r="BK322" s="30"/>
      <c r="BL322" s="30"/>
      <c r="BM322" s="30"/>
      <c r="BN322" s="30"/>
      <c r="BO322" s="30"/>
      <c r="BP322" s="30"/>
      <c r="BQ322" s="30"/>
      <c r="BR322" s="30"/>
      <c r="BS322" s="30"/>
      <c r="BT322" s="30"/>
      <c r="BU322" s="30"/>
      <c r="BV322" s="30"/>
      <c r="BW322" s="38"/>
    </row>
    <row r="323" spans="2:75" ht="13.5" customHeight="1">
      <c r="B323" s="29"/>
      <c r="C323" s="16"/>
      <c r="E323" s="177"/>
      <c r="G323" s="50"/>
      <c r="H323" s="17"/>
      <c r="I323" s="341"/>
      <c r="L323" s="56"/>
      <c r="O323" s="32"/>
      <c r="R323" s="56"/>
      <c r="U323" s="32"/>
      <c r="X323" s="56"/>
      <c r="AA323" s="32"/>
      <c r="AD323" s="56"/>
      <c r="AG323" s="34"/>
      <c r="AJ323" s="56"/>
      <c r="AM323" s="34"/>
      <c r="AP323" s="56"/>
      <c r="AS323" s="32"/>
      <c r="AV323" s="56"/>
      <c r="AY323" s="32"/>
      <c r="BB323" s="56"/>
      <c r="BC323" s="33"/>
      <c r="BD323" s="36"/>
      <c r="BE323" s="18"/>
      <c r="BF323" s="34"/>
      <c r="BG323" s="37"/>
      <c r="BH323" s="30"/>
      <c r="BI323" s="30"/>
      <c r="BJ323" s="30"/>
      <c r="BK323" s="30"/>
      <c r="BL323" s="30"/>
      <c r="BM323" s="30"/>
      <c r="BN323" s="30"/>
      <c r="BO323" s="30"/>
      <c r="BP323" s="30"/>
      <c r="BQ323" s="30"/>
      <c r="BR323" s="30"/>
      <c r="BS323" s="30"/>
      <c r="BT323" s="30"/>
      <c r="BU323" s="30"/>
      <c r="BV323" s="30"/>
      <c r="BW323" s="38"/>
    </row>
    <row r="324" spans="2:75" ht="13.5" customHeight="1">
      <c r="B324" s="29"/>
      <c r="C324" s="16"/>
      <c r="E324" s="177"/>
      <c r="G324" s="50"/>
      <c r="H324" s="17"/>
      <c r="I324" s="341"/>
      <c r="L324" s="56"/>
      <c r="O324" s="32"/>
      <c r="R324" s="56"/>
      <c r="U324" s="32"/>
      <c r="X324" s="56"/>
      <c r="AA324" s="32"/>
      <c r="AD324" s="56"/>
      <c r="AG324" s="34"/>
      <c r="AJ324" s="56"/>
      <c r="AM324" s="34"/>
      <c r="AP324" s="56"/>
      <c r="AS324" s="32"/>
      <c r="AV324" s="56"/>
      <c r="AY324" s="32"/>
      <c r="BB324" s="56"/>
      <c r="BC324" s="33"/>
      <c r="BD324" s="36"/>
      <c r="BE324" s="18"/>
      <c r="BF324" s="34"/>
      <c r="BG324" s="37"/>
      <c r="BH324" s="30"/>
      <c r="BI324" s="30"/>
      <c r="BJ324" s="30"/>
      <c r="BK324" s="30"/>
      <c r="BL324" s="30"/>
      <c r="BM324" s="30"/>
      <c r="BN324" s="30"/>
      <c r="BO324" s="30"/>
      <c r="BP324" s="30"/>
      <c r="BQ324" s="30"/>
      <c r="BR324" s="30"/>
      <c r="BS324" s="30"/>
      <c r="BT324" s="30"/>
      <c r="BU324" s="30"/>
      <c r="BV324" s="30"/>
      <c r="BW324" s="38"/>
    </row>
    <row r="325" spans="2:75" ht="13.5" customHeight="1">
      <c r="B325" s="29"/>
      <c r="C325" s="16"/>
      <c r="E325" s="177"/>
      <c r="G325" s="50"/>
      <c r="H325" s="17"/>
      <c r="I325" s="341"/>
      <c r="L325" s="56"/>
      <c r="O325" s="32"/>
      <c r="R325" s="56"/>
      <c r="U325" s="32"/>
      <c r="X325" s="56"/>
      <c r="AA325" s="32"/>
      <c r="AD325" s="56"/>
      <c r="AG325" s="34"/>
      <c r="AJ325" s="56"/>
      <c r="AM325" s="34"/>
      <c r="AP325" s="56"/>
      <c r="AS325" s="32"/>
      <c r="AV325" s="56"/>
      <c r="AY325" s="32"/>
      <c r="BB325" s="56"/>
      <c r="BC325" s="33"/>
      <c r="BD325" s="36"/>
      <c r="BE325" s="18"/>
      <c r="BF325" s="34"/>
      <c r="BG325" s="37"/>
      <c r="BH325" s="30"/>
      <c r="BI325" s="30"/>
      <c r="BJ325" s="30"/>
      <c r="BK325" s="30"/>
      <c r="BL325" s="30"/>
      <c r="BM325" s="30"/>
      <c r="BN325" s="30"/>
      <c r="BO325" s="30"/>
      <c r="BP325" s="30"/>
      <c r="BQ325" s="30"/>
      <c r="BR325" s="30"/>
      <c r="BS325" s="30"/>
      <c r="BT325" s="30"/>
      <c r="BU325" s="30"/>
      <c r="BV325" s="30"/>
      <c r="BW325" s="38"/>
    </row>
    <row r="326" spans="2:75" ht="13.5" customHeight="1">
      <c r="B326" s="29"/>
      <c r="C326" s="16"/>
      <c r="E326" s="177"/>
      <c r="G326" s="50"/>
      <c r="H326" s="17"/>
      <c r="I326" s="341"/>
      <c r="L326" s="56"/>
      <c r="O326" s="32"/>
      <c r="R326" s="56"/>
      <c r="U326" s="32"/>
      <c r="X326" s="56"/>
      <c r="AA326" s="32"/>
      <c r="AD326" s="56"/>
      <c r="AG326" s="34"/>
      <c r="AJ326" s="56"/>
      <c r="AM326" s="34"/>
      <c r="AP326" s="56"/>
      <c r="AS326" s="32"/>
      <c r="AV326" s="56"/>
      <c r="AY326" s="32"/>
      <c r="BB326" s="56"/>
      <c r="BC326" s="33"/>
      <c r="BD326" s="36"/>
      <c r="BE326" s="18"/>
      <c r="BF326" s="34"/>
      <c r="BG326" s="37"/>
      <c r="BH326" s="30"/>
      <c r="BI326" s="30"/>
      <c r="BJ326" s="30"/>
      <c r="BK326" s="30"/>
      <c r="BL326" s="30"/>
      <c r="BM326" s="30"/>
      <c r="BN326" s="30"/>
      <c r="BO326" s="30"/>
      <c r="BP326" s="30"/>
      <c r="BQ326" s="30"/>
      <c r="BR326" s="30"/>
      <c r="BS326" s="30"/>
      <c r="BT326" s="30"/>
      <c r="BU326" s="30"/>
      <c r="BV326" s="30"/>
      <c r="BW326" s="38"/>
    </row>
    <row r="327" spans="2:75" ht="13.5" customHeight="1">
      <c r="B327" s="29"/>
      <c r="C327" s="16"/>
      <c r="E327" s="177"/>
      <c r="G327" s="50"/>
      <c r="H327" s="17"/>
      <c r="I327" s="341"/>
      <c r="L327" s="56"/>
      <c r="O327" s="32"/>
      <c r="R327" s="56"/>
      <c r="U327" s="32"/>
      <c r="X327" s="56"/>
      <c r="AA327" s="32"/>
      <c r="AD327" s="56"/>
      <c r="AG327" s="34"/>
      <c r="AJ327" s="56"/>
      <c r="AM327" s="34"/>
      <c r="AP327" s="56"/>
      <c r="AS327" s="32"/>
      <c r="AV327" s="56"/>
      <c r="AY327" s="32"/>
      <c r="BB327" s="56"/>
      <c r="BC327" s="33"/>
      <c r="BD327" s="36"/>
      <c r="BE327" s="18"/>
      <c r="BF327" s="34"/>
      <c r="BG327" s="37"/>
      <c r="BH327" s="30"/>
      <c r="BI327" s="30"/>
      <c r="BJ327" s="30"/>
      <c r="BK327" s="30"/>
      <c r="BL327" s="30"/>
      <c r="BM327" s="30"/>
      <c r="BN327" s="30"/>
      <c r="BO327" s="30"/>
      <c r="BP327" s="30"/>
      <c r="BQ327" s="30"/>
      <c r="BR327" s="30"/>
      <c r="BS327" s="30"/>
      <c r="BT327" s="30"/>
      <c r="BU327" s="30"/>
      <c r="BV327" s="30"/>
      <c r="BW327" s="38"/>
    </row>
    <row r="328" spans="2:75" ht="13.5" customHeight="1">
      <c r="B328" s="29"/>
      <c r="C328" s="16"/>
      <c r="E328" s="177"/>
      <c r="G328" s="50"/>
      <c r="H328" s="17"/>
      <c r="I328" s="341"/>
      <c r="L328" s="56"/>
      <c r="O328" s="32"/>
      <c r="R328" s="56"/>
      <c r="U328" s="32"/>
      <c r="X328" s="56"/>
      <c r="AA328" s="32"/>
      <c r="AD328" s="56"/>
      <c r="AG328" s="34"/>
      <c r="AJ328" s="56"/>
      <c r="AM328" s="34"/>
      <c r="AP328" s="56"/>
      <c r="AS328" s="32"/>
      <c r="AV328" s="56"/>
      <c r="AY328" s="32"/>
      <c r="BB328" s="56"/>
      <c r="BC328" s="33"/>
      <c r="BD328" s="36"/>
      <c r="BE328" s="18"/>
      <c r="BF328" s="34"/>
      <c r="BG328" s="37"/>
      <c r="BH328" s="30"/>
      <c r="BI328" s="30"/>
      <c r="BJ328" s="30"/>
      <c r="BK328" s="30"/>
      <c r="BL328" s="30"/>
      <c r="BM328" s="30"/>
      <c r="BN328" s="30"/>
      <c r="BO328" s="30"/>
      <c r="BP328" s="30"/>
      <c r="BQ328" s="30"/>
      <c r="BR328" s="30"/>
      <c r="BS328" s="30"/>
      <c r="BT328" s="30"/>
      <c r="BU328" s="30"/>
      <c r="BV328" s="30"/>
      <c r="BW328" s="38"/>
    </row>
    <row r="329" spans="2:75" ht="13.5" customHeight="1">
      <c r="B329" s="29"/>
      <c r="C329" s="16"/>
      <c r="E329" s="177"/>
      <c r="G329" s="50"/>
      <c r="H329" s="17"/>
      <c r="I329" s="341"/>
      <c r="L329" s="56"/>
      <c r="O329" s="32"/>
      <c r="R329" s="56"/>
      <c r="U329" s="32"/>
      <c r="X329" s="56"/>
      <c r="AA329" s="32"/>
      <c r="AD329" s="56"/>
      <c r="AG329" s="34"/>
      <c r="AJ329" s="56"/>
      <c r="AM329" s="34"/>
      <c r="AP329" s="56"/>
      <c r="AS329" s="32"/>
      <c r="AV329" s="56"/>
      <c r="AY329" s="32"/>
      <c r="BB329" s="56"/>
      <c r="BC329" s="33"/>
      <c r="BD329" s="36"/>
      <c r="BE329" s="18"/>
      <c r="BF329" s="34"/>
      <c r="BG329" s="37"/>
      <c r="BH329" s="30"/>
      <c r="BI329" s="30"/>
      <c r="BJ329" s="30"/>
      <c r="BK329" s="30"/>
      <c r="BL329" s="30"/>
      <c r="BM329" s="30"/>
      <c r="BN329" s="30"/>
      <c r="BO329" s="30"/>
      <c r="BP329" s="30"/>
      <c r="BQ329" s="30"/>
      <c r="BR329" s="30"/>
      <c r="BS329" s="30"/>
      <c r="BT329" s="30"/>
      <c r="BU329" s="30"/>
      <c r="BV329" s="30"/>
      <c r="BW329" s="38"/>
    </row>
    <row r="330" spans="2:75" ht="13.5" customHeight="1">
      <c r="B330" s="29"/>
      <c r="C330" s="16"/>
      <c r="E330" s="177"/>
      <c r="G330" s="50"/>
      <c r="H330" s="17"/>
      <c r="I330" s="341"/>
      <c r="L330" s="56"/>
      <c r="O330" s="32"/>
      <c r="R330" s="56"/>
      <c r="U330" s="32"/>
      <c r="X330" s="56"/>
      <c r="AA330" s="32"/>
      <c r="AD330" s="56"/>
      <c r="AG330" s="34"/>
      <c r="AJ330" s="56"/>
      <c r="AM330" s="34"/>
      <c r="AP330" s="56"/>
      <c r="AS330" s="32"/>
      <c r="AV330" s="56"/>
      <c r="AY330" s="32"/>
      <c r="BB330" s="56"/>
      <c r="BC330" s="33"/>
      <c r="BD330" s="36"/>
      <c r="BE330" s="18"/>
      <c r="BF330" s="34"/>
      <c r="BG330" s="37"/>
      <c r="BH330" s="30"/>
      <c r="BI330" s="30"/>
      <c r="BJ330" s="30"/>
      <c r="BK330" s="30"/>
      <c r="BL330" s="30"/>
      <c r="BM330" s="30"/>
      <c r="BN330" s="30"/>
      <c r="BO330" s="30"/>
      <c r="BP330" s="30"/>
      <c r="BQ330" s="30"/>
      <c r="BR330" s="30"/>
      <c r="BS330" s="30"/>
      <c r="BT330" s="30"/>
      <c r="BU330" s="30"/>
      <c r="BV330" s="30"/>
      <c r="BW330" s="38"/>
    </row>
    <row r="331" spans="2:75" ht="13.5" customHeight="1">
      <c r="B331" s="29"/>
      <c r="C331" s="16"/>
      <c r="E331" s="177"/>
      <c r="G331" s="50"/>
      <c r="H331" s="17"/>
      <c r="I331" s="341"/>
      <c r="L331" s="56"/>
      <c r="O331" s="32"/>
      <c r="R331" s="56"/>
      <c r="U331" s="32"/>
      <c r="X331" s="56"/>
      <c r="AA331" s="32"/>
      <c r="AD331" s="56"/>
      <c r="AG331" s="34"/>
      <c r="AJ331" s="56"/>
      <c r="AM331" s="34"/>
      <c r="AP331" s="56"/>
      <c r="AS331" s="32"/>
      <c r="AV331" s="56"/>
      <c r="AY331" s="32"/>
      <c r="BB331" s="56"/>
      <c r="BC331" s="33"/>
      <c r="BD331" s="36"/>
      <c r="BE331" s="18"/>
      <c r="BF331" s="34"/>
      <c r="BG331" s="37"/>
      <c r="BH331" s="30"/>
      <c r="BI331" s="30"/>
      <c r="BJ331" s="30"/>
      <c r="BK331" s="30"/>
      <c r="BL331" s="30"/>
      <c r="BM331" s="30"/>
      <c r="BN331" s="30"/>
      <c r="BO331" s="30"/>
      <c r="BP331" s="30"/>
      <c r="BQ331" s="30"/>
      <c r="BR331" s="30"/>
      <c r="BS331" s="30"/>
      <c r="BT331" s="30"/>
      <c r="BU331" s="30"/>
      <c r="BV331" s="30"/>
      <c r="BW331" s="38"/>
    </row>
    <row r="332" spans="2:75" ht="13.5" customHeight="1">
      <c r="B332" s="29"/>
      <c r="C332" s="16"/>
      <c r="E332" s="177"/>
      <c r="G332" s="50"/>
      <c r="H332" s="17"/>
      <c r="I332" s="341"/>
      <c r="L332" s="56"/>
      <c r="O332" s="32"/>
      <c r="R332" s="56"/>
      <c r="U332" s="32"/>
      <c r="X332" s="56"/>
      <c r="AA332" s="32"/>
      <c r="AD332" s="56"/>
      <c r="AG332" s="34"/>
      <c r="AJ332" s="56"/>
      <c r="AM332" s="34"/>
      <c r="AP332" s="56"/>
      <c r="AS332" s="32"/>
      <c r="AV332" s="56"/>
      <c r="AY332" s="32"/>
      <c r="BB332" s="56"/>
      <c r="BC332" s="33"/>
      <c r="BD332" s="36"/>
      <c r="BE332" s="18"/>
      <c r="BF332" s="34"/>
      <c r="BG332" s="37"/>
      <c r="BH332" s="30"/>
      <c r="BI332" s="30"/>
      <c r="BJ332" s="30"/>
      <c r="BK332" s="30"/>
      <c r="BL332" s="30"/>
      <c r="BM332" s="30"/>
      <c r="BN332" s="30"/>
      <c r="BO332" s="30"/>
      <c r="BP332" s="30"/>
      <c r="BQ332" s="30"/>
      <c r="BR332" s="30"/>
      <c r="BS332" s="30"/>
      <c r="BT332" s="30"/>
      <c r="BU332" s="30"/>
      <c r="BV332" s="30"/>
      <c r="BW332" s="38"/>
    </row>
    <row r="333" spans="2:75" ht="13.5" customHeight="1">
      <c r="B333" s="29"/>
      <c r="C333" s="16"/>
      <c r="E333" s="177"/>
      <c r="G333" s="50"/>
      <c r="H333" s="17"/>
      <c r="I333" s="341"/>
      <c r="L333" s="56"/>
      <c r="O333" s="32"/>
      <c r="R333" s="56"/>
      <c r="U333" s="32"/>
      <c r="X333" s="56"/>
      <c r="AA333" s="32"/>
      <c r="AD333" s="56"/>
      <c r="AG333" s="34"/>
      <c r="AJ333" s="56"/>
      <c r="AM333" s="34"/>
      <c r="AP333" s="56"/>
      <c r="AS333" s="32"/>
      <c r="AV333" s="56"/>
      <c r="AY333" s="32"/>
      <c r="BB333" s="56"/>
      <c r="BC333" s="33"/>
      <c r="BD333" s="36"/>
      <c r="BE333" s="18"/>
      <c r="BF333" s="34"/>
      <c r="BG333" s="37"/>
      <c r="BH333" s="30"/>
      <c r="BI333" s="30"/>
      <c r="BJ333" s="30"/>
      <c r="BK333" s="30"/>
      <c r="BL333" s="30"/>
      <c r="BM333" s="30"/>
      <c r="BN333" s="30"/>
      <c r="BO333" s="30"/>
      <c r="BP333" s="30"/>
      <c r="BQ333" s="30"/>
      <c r="BR333" s="30"/>
      <c r="BS333" s="30"/>
      <c r="BT333" s="30"/>
      <c r="BU333" s="30"/>
      <c r="BV333" s="30"/>
      <c r="BW333" s="38"/>
    </row>
    <row r="334" spans="2:75" ht="13.5" customHeight="1">
      <c r="B334" s="29"/>
      <c r="C334" s="16"/>
      <c r="E334" s="177"/>
      <c r="G334" s="50"/>
      <c r="H334" s="17"/>
      <c r="I334" s="341"/>
      <c r="L334" s="56"/>
      <c r="O334" s="32"/>
      <c r="R334" s="56"/>
      <c r="U334" s="32"/>
      <c r="X334" s="56"/>
      <c r="AA334" s="32"/>
      <c r="AD334" s="56"/>
      <c r="AG334" s="34"/>
      <c r="AJ334" s="56"/>
      <c r="AM334" s="34"/>
      <c r="AP334" s="56"/>
      <c r="AS334" s="32"/>
      <c r="AV334" s="56"/>
      <c r="AY334" s="32"/>
      <c r="BB334" s="56"/>
      <c r="BC334" s="33"/>
      <c r="BD334" s="36"/>
      <c r="BE334" s="18"/>
      <c r="BF334" s="34"/>
      <c r="BG334" s="37"/>
      <c r="BH334" s="30"/>
      <c r="BI334" s="30"/>
      <c r="BJ334" s="30"/>
      <c r="BK334" s="30"/>
      <c r="BL334" s="30"/>
      <c r="BM334" s="30"/>
      <c r="BN334" s="30"/>
      <c r="BO334" s="30"/>
      <c r="BP334" s="30"/>
      <c r="BQ334" s="30"/>
      <c r="BR334" s="30"/>
      <c r="BS334" s="30"/>
      <c r="BT334" s="30"/>
      <c r="BU334" s="30"/>
      <c r="BV334" s="30"/>
      <c r="BW334" s="38"/>
    </row>
    <row r="335" spans="2:75" ht="13.5" customHeight="1">
      <c r="B335" s="29"/>
      <c r="C335" s="16"/>
      <c r="E335" s="177"/>
      <c r="G335" s="50"/>
      <c r="H335" s="17"/>
      <c r="I335" s="341"/>
      <c r="L335" s="56"/>
      <c r="O335" s="32"/>
      <c r="R335" s="56"/>
      <c r="U335" s="32"/>
      <c r="X335" s="56"/>
      <c r="AA335" s="32"/>
      <c r="AD335" s="56"/>
      <c r="AG335" s="34"/>
      <c r="AJ335" s="56"/>
      <c r="AM335" s="34"/>
      <c r="AP335" s="56"/>
      <c r="AS335" s="32"/>
      <c r="AV335" s="56"/>
      <c r="AY335" s="32"/>
      <c r="BB335" s="56"/>
      <c r="BC335" s="33"/>
      <c r="BD335" s="36"/>
      <c r="BE335" s="18"/>
      <c r="BF335" s="34"/>
      <c r="BG335" s="37"/>
      <c r="BH335" s="30"/>
      <c r="BI335" s="30"/>
      <c r="BJ335" s="30"/>
      <c r="BK335" s="30"/>
      <c r="BL335" s="30"/>
      <c r="BM335" s="30"/>
      <c r="BN335" s="30"/>
      <c r="BO335" s="30"/>
      <c r="BP335" s="30"/>
      <c r="BQ335" s="30"/>
      <c r="BR335" s="30"/>
      <c r="BS335" s="30"/>
      <c r="BT335" s="30"/>
      <c r="BU335" s="30"/>
      <c r="BV335" s="30"/>
      <c r="BW335" s="38"/>
    </row>
    <row r="336" spans="2:75" ht="13.5" customHeight="1">
      <c r="B336" s="29"/>
      <c r="C336" s="16"/>
      <c r="E336" s="177"/>
      <c r="G336" s="50"/>
      <c r="H336" s="17"/>
      <c r="I336" s="341"/>
      <c r="L336" s="56"/>
      <c r="O336" s="32"/>
      <c r="R336" s="56"/>
      <c r="U336" s="32"/>
      <c r="X336" s="56"/>
      <c r="AA336" s="32"/>
      <c r="AD336" s="56"/>
      <c r="AG336" s="34"/>
      <c r="AJ336" s="56"/>
      <c r="AM336" s="34"/>
      <c r="AP336" s="56"/>
      <c r="AS336" s="32"/>
      <c r="AV336" s="56"/>
      <c r="AY336" s="32"/>
      <c r="BB336" s="56"/>
      <c r="BC336" s="33"/>
      <c r="BD336" s="36"/>
      <c r="BE336" s="18"/>
      <c r="BF336" s="34"/>
      <c r="BG336" s="37"/>
      <c r="BH336" s="30"/>
      <c r="BI336" s="30"/>
      <c r="BJ336" s="30"/>
      <c r="BK336" s="30"/>
      <c r="BL336" s="30"/>
      <c r="BM336" s="30"/>
      <c r="BN336" s="30"/>
      <c r="BO336" s="30"/>
      <c r="BP336" s="30"/>
      <c r="BQ336" s="30"/>
      <c r="BR336" s="30"/>
      <c r="BS336" s="30"/>
      <c r="BT336" s="30"/>
      <c r="BU336" s="30"/>
      <c r="BV336" s="30"/>
      <c r="BW336" s="38"/>
    </row>
    <row r="337" spans="2:75" ht="13.5" customHeight="1">
      <c r="B337" s="29"/>
      <c r="C337" s="16"/>
      <c r="E337" s="177"/>
      <c r="G337" s="50"/>
      <c r="H337" s="17"/>
      <c r="I337" s="341"/>
      <c r="L337" s="56"/>
      <c r="O337" s="32"/>
      <c r="R337" s="56"/>
      <c r="U337" s="32"/>
      <c r="X337" s="56"/>
      <c r="AA337" s="32"/>
      <c r="AD337" s="56"/>
      <c r="AG337" s="34"/>
      <c r="AJ337" s="56"/>
      <c r="AM337" s="34"/>
      <c r="AP337" s="56"/>
      <c r="AS337" s="32"/>
      <c r="AV337" s="56"/>
      <c r="AY337" s="32"/>
      <c r="BB337" s="56"/>
      <c r="BC337" s="33"/>
      <c r="BD337" s="36"/>
      <c r="BE337" s="18"/>
      <c r="BF337" s="34"/>
      <c r="BG337" s="37"/>
      <c r="BH337" s="30"/>
      <c r="BI337" s="30"/>
      <c r="BJ337" s="30"/>
      <c r="BK337" s="30"/>
      <c r="BL337" s="30"/>
      <c r="BM337" s="30"/>
      <c r="BN337" s="30"/>
      <c r="BO337" s="30"/>
      <c r="BP337" s="30"/>
      <c r="BQ337" s="30"/>
      <c r="BR337" s="30"/>
      <c r="BS337" s="30"/>
      <c r="BT337" s="30"/>
      <c r="BU337" s="30"/>
      <c r="BV337" s="30"/>
      <c r="BW337" s="38"/>
    </row>
    <row r="338" spans="2:75" ht="13.5" customHeight="1">
      <c r="B338" s="29"/>
      <c r="C338" s="16"/>
      <c r="E338" s="177"/>
      <c r="G338" s="50"/>
      <c r="H338" s="17"/>
      <c r="I338" s="341"/>
      <c r="L338" s="56"/>
      <c r="O338" s="32"/>
      <c r="R338" s="56"/>
      <c r="U338" s="32"/>
      <c r="X338" s="56"/>
      <c r="AA338" s="32"/>
      <c r="AD338" s="56"/>
      <c r="AG338" s="34"/>
      <c r="AJ338" s="56"/>
      <c r="AM338" s="34"/>
      <c r="AP338" s="56"/>
      <c r="AS338" s="32"/>
      <c r="AV338" s="56"/>
      <c r="AY338" s="32"/>
      <c r="BB338" s="56"/>
      <c r="BC338" s="33"/>
      <c r="BD338" s="36"/>
      <c r="BE338" s="18"/>
      <c r="BF338" s="34"/>
      <c r="BG338" s="37"/>
      <c r="BH338" s="30"/>
      <c r="BI338" s="30"/>
      <c r="BJ338" s="30"/>
      <c r="BK338" s="30"/>
      <c r="BL338" s="30"/>
      <c r="BM338" s="30"/>
      <c r="BN338" s="30"/>
      <c r="BO338" s="30"/>
      <c r="BP338" s="30"/>
      <c r="BQ338" s="30"/>
      <c r="BR338" s="30"/>
      <c r="BS338" s="30"/>
      <c r="BT338" s="30"/>
      <c r="BU338" s="30"/>
      <c r="BV338" s="30"/>
      <c r="BW338" s="38"/>
    </row>
    <row r="339" spans="2:75" ht="13.5" customHeight="1">
      <c r="B339" s="29"/>
      <c r="C339" s="16"/>
      <c r="E339" s="177"/>
      <c r="G339" s="50"/>
      <c r="H339" s="17"/>
      <c r="I339" s="341"/>
      <c r="L339" s="56"/>
      <c r="O339" s="32"/>
      <c r="R339" s="56"/>
      <c r="U339" s="32"/>
      <c r="X339" s="56"/>
      <c r="AA339" s="32"/>
      <c r="AD339" s="56"/>
      <c r="AG339" s="34"/>
      <c r="AJ339" s="56"/>
      <c r="AM339" s="34"/>
      <c r="AP339" s="56"/>
      <c r="AS339" s="32"/>
      <c r="AV339" s="56"/>
      <c r="AY339" s="32"/>
      <c r="BB339" s="56"/>
      <c r="BC339" s="33"/>
      <c r="BD339" s="36"/>
      <c r="BE339" s="18"/>
      <c r="BF339" s="34"/>
      <c r="BG339" s="37"/>
      <c r="BH339" s="30"/>
      <c r="BI339" s="30"/>
      <c r="BJ339" s="30"/>
      <c r="BK339" s="30"/>
      <c r="BL339" s="30"/>
      <c r="BM339" s="30"/>
      <c r="BN339" s="30"/>
      <c r="BO339" s="30"/>
      <c r="BP339" s="30"/>
      <c r="BQ339" s="30"/>
      <c r="BR339" s="30"/>
      <c r="BS339" s="30"/>
      <c r="BT339" s="30"/>
      <c r="BU339" s="30"/>
      <c r="BV339" s="30"/>
      <c r="BW339" s="38"/>
    </row>
    <row r="340" spans="2:75" ht="13.5" customHeight="1">
      <c r="B340" s="29"/>
      <c r="C340" s="16"/>
      <c r="E340" s="177"/>
      <c r="G340" s="50"/>
      <c r="H340" s="17"/>
      <c r="I340" s="341"/>
      <c r="L340" s="56"/>
      <c r="O340" s="32"/>
      <c r="R340" s="56"/>
      <c r="U340" s="32"/>
      <c r="X340" s="56"/>
      <c r="AA340" s="32"/>
      <c r="AD340" s="56"/>
      <c r="AG340" s="34"/>
      <c r="AJ340" s="56"/>
      <c r="AM340" s="34"/>
      <c r="AP340" s="56"/>
      <c r="AS340" s="32"/>
      <c r="AV340" s="56"/>
      <c r="AY340" s="32"/>
      <c r="BB340" s="56"/>
      <c r="BC340" s="33"/>
      <c r="BD340" s="36"/>
      <c r="BE340" s="18"/>
      <c r="BF340" s="34"/>
      <c r="BG340" s="37"/>
      <c r="BH340" s="30"/>
      <c r="BI340" s="30"/>
      <c r="BJ340" s="30"/>
      <c r="BK340" s="30"/>
      <c r="BL340" s="30"/>
      <c r="BM340" s="30"/>
      <c r="BN340" s="30"/>
      <c r="BO340" s="30"/>
      <c r="BP340" s="30"/>
      <c r="BQ340" s="30"/>
      <c r="BR340" s="30"/>
      <c r="BS340" s="30"/>
      <c r="BT340" s="30"/>
      <c r="BU340" s="30"/>
      <c r="BV340" s="30"/>
      <c r="BW340" s="38"/>
    </row>
    <row r="341" spans="2:75" ht="13.5" customHeight="1">
      <c r="B341" s="29"/>
      <c r="C341" s="16"/>
      <c r="E341" s="177"/>
      <c r="G341" s="50"/>
      <c r="H341" s="17"/>
      <c r="I341" s="341"/>
      <c r="L341" s="56"/>
      <c r="O341" s="32"/>
      <c r="R341" s="56"/>
      <c r="U341" s="32"/>
      <c r="X341" s="56"/>
      <c r="AA341" s="32"/>
      <c r="AD341" s="56"/>
      <c r="AG341" s="34"/>
      <c r="AJ341" s="56"/>
      <c r="AM341" s="34"/>
      <c r="AP341" s="56"/>
      <c r="AS341" s="32"/>
      <c r="AV341" s="56"/>
      <c r="AY341" s="32"/>
      <c r="BB341" s="56"/>
      <c r="BC341" s="33"/>
      <c r="BD341" s="36"/>
      <c r="BE341" s="18"/>
      <c r="BF341" s="34"/>
      <c r="BG341" s="37"/>
      <c r="BH341" s="30"/>
      <c r="BI341" s="30"/>
      <c r="BJ341" s="30"/>
      <c r="BK341" s="30"/>
      <c r="BL341" s="30"/>
      <c r="BM341" s="30"/>
      <c r="BN341" s="30"/>
      <c r="BO341" s="30"/>
      <c r="BP341" s="30"/>
      <c r="BQ341" s="30"/>
      <c r="BR341" s="30"/>
      <c r="BS341" s="30"/>
      <c r="BT341" s="30"/>
      <c r="BU341" s="30"/>
      <c r="BV341" s="30"/>
      <c r="BW341" s="38"/>
    </row>
    <row r="342" spans="2:75" ht="13.5" customHeight="1">
      <c r="B342" s="29"/>
      <c r="C342" s="16"/>
      <c r="E342" s="177"/>
      <c r="G342" s="50"/>
      <c r="H342" s="17"/>
      <c r="I342" s="341"/>
      <c r="L342" s="56"/>
      <c r="O342" s="32"/>
      <c r="R342" s="56"/>
      <c r="U342" s="32"/>
      <c r="X342" s="56"/>
      <c r="AA342" s="32"/>
      <c r="AD342" s="56"/>
      <c r="AG342" s="34"/>
      <c r="AJ342" s="56"/>
      <c r="AM342" s="34"/>
      <c r="AP342" s="56"/>
      <c r="AS342" s="32"/>
      <c r="AV342" s="56"/>
      <c r="AY342" s="32"/>
      <c r="BB342" s="56"/>
      <c r="BC342" s="33"/>
      <c r="BD342" s="36"/>
      <c r="BE342" s="18"/>
      <c r="BF342" s="34"/>
      <c r="BG342" s="37"/>
      <c r="BH342" s="30"/>
      <c r="BI342" s="30"/>
      <c r="BJ342" s="30"/>
      <c r="BK342" s="30"/>
      <c r="BL342" s="30"/>
      <c r="BM342" s="30"/>
      <c r="BN342" s="30"/>
      <c r="BO342" s="30"/>
      <c r="BP342" s="30"/>
      <c r="BQ342" s="30"/>
      <c r="BR342" s="30"/>
      <c r="BS342" s="30"/>
      <c r="BT342" s="30"/>
      <c r="BU342" s="30"/>
      <c r="BV342" s="30"/>
      <c r="BW342" s="38"/>
    </row>
    <row r="343" spans="2:75" ht="13.5" customHeight="1">
      <c r="B343" s="29"/>
      <c r="C343" s="16"/>
      <c r="E343" s="177"/>
      <c r="G343" s="50"/>
      <c r="H343" s="17"/>
      <c r="I343" s="341"/>
      <c r="L343" s="56"/>
      <c r="O343" s="32"/>
      <c r="R343" s="56"/>
      <c r="U343" s="32"/>
      <c r="X343" s="56"/>
      <c r="AA343" s="32"/>
      <c r="AD343" s="56"/>
      <c r="AG343" s="34"/>
      <c r="AJ343" s="56"/>
      <c r="AM343" s="34"/>
      <c r="AP343" s="56"/>
      <c r="AS343" s="32"/>
      <c r="AV343" s="56"/>
      <c r="AY343" s="32"/>
      <c r="BB343" s="56"/>
      <c r="BC343" s="33"/>
      <c r="BD343" s="36"/>
      <c r="BE343" s="18"/>
      <c r="BF343" s="34"/>
      <c r="BG343" s="37"/>
      <c r="BH343" s="30"/>
      <c r="BI343" s="30"/>
      <c r="BJ343" s="30"/>
      <c r="BK343" s="30"/>
      <c r="BL343" s="30"/>
      <c r="BM343" s="30"/>
      <c r="BN343" s="30"/>
      <c r="BO343" s="30"/>
      <c r="BP343" s="30"/>
      <c r="BQ343" s="30"/>
      <c r="BR343" s="30"/>
      <c r="BS343" s="30"/>
      <c r="BT343" s="30"/>
      <c r="BU343" s="30"/>
      <c r="BV343" s="30"/>
      <c r="BW343" s="38"/>
    </row>
    <row r="344" spans="2:75" ht="13.5" customHeight="1">
      <c r="B344" s="29"/>
      <c r="C344" s="16"/>
      <c r="E344" s="177"/>
      <c r="G344" s="50"/>
      <c r="H344" s="17"/>
      <c r="I344" s="341"/>
      <c r="L344" s="56"/>
      <c r="O344" s="32"/>
      <c r="R344" s="56"/>
      <c r="U344" s="32"/>
      <c r="X344" s="56"/>
      <c r="AA344" s="32"/>
      <c r="AD344" s="56"/>
      <c r="AG344" s="34"/>
      <c r="AJ344" s="56"/>
      <c r="AM344" s="34"/>
      <c r="AP344" s="56"/>
      <c r="AS344" s="32"/>
      <c r="AV344" s="56"/>
      <c r="AY344" s="32"/>
      <c r="BB344" s="56"/>
      <c r="BC344" s="33"/>
      <c r="BD344" s="36"/>
      <c r="BE344" s="18"/>
      <c r="BF344" s="34"/>
      <c r="BG344" s="37"/>
      <c r="BH344" s="30"/>
      <c r="BI344" s="30"/>
      <c r="BJ344" s="30"/>
      <c r="BK344" s="30"/>
      <c r="BL344" s="30"/>
      <c r="BM344" s="30"/>
      <c r="BN344" s="30"/>
      <c r="BO344" s="30"/>
      <c r="BP344" s="30"/>
      <c r="BQ344" s="30"/>
      <c r="BR344" s="30"/>
      <c r="BS344" s="30"/>
      <c r="BT344" s="30"/>
      <c r="BU344" s="30"/>
      <c r="BV344" s="30"/>
      <c r="BW344" s="38"/>
    </row>
    <row r="345" spans="2:75" ht="13.5" customHeight="1">
      <c r="B345" s="29"/>
      <c r="C345" s="16"/>
      <c r="E345" s="177"/>
      <c r="G345" s="50"/>
      <c r="H345" s="17"/>
      <c r="I345" s="341"/>
      <c r="L345" s="56"/>
      <c r="O345" s="32"/>
      <c r="R345" s="56"/>
      <c r="U345" s="32"/>
      <c r="X345" s="56"/>
      <c r="AA345" s="32"/>
      <c r="AD345" s="56"/>
      <c r="AG345" s="34"/>
      <c r="AJ345" s="56"/>
      <c r="AM345" s="34"/>
      <c r="AP345" s="56"/>
      <c r="AS345" s="32"/>
      <c r="AV345" s="56"/>
      <c r="AY345" s="32"/>
      <c r="BB345" s="56"/>
      <c r="BC345" s="33"/>
      <c r="BD345" s="36"/>
      <c r="BE345" s="18"/>
      <c r="BF345" s="34"/>
      <c r="BG345" s="37"/>
      <c r="BH345" s="30"/>
      <c r="BI345" s="30"/>
      <c r="BJ345" s="30"/>
      <c r="BK345" s="30"/>
      <c r="BL345" s="30"/>
      <c r="BM345" s="30"/>
      <c r="BN345" s="30"/>
      <c r="BO345" s="30"/>
      <c r="BP345" s="30"/>
      <c r="BQ345" s="30"/>
      <c r="BR345" s="30"/>
      <c r="BS345" s="30"/>
      <c r="BT345" s="30"/>
      <c r="BU345" s="30"/>
      <c r="BV345" s="30"/>
      <c r="BW345" s="38"/>
    </row>
    <row r="346" spans="2:75" ht="13.5" customHeight="1">
      <c r="B346" s="29"/>
      <c r="C346" s="16"/>
      <c r="E346" s="177"/>
      <c r="G346" s="50"/>
      <c r="H346" s="17"/>
      <c r="I346" s="341"/>
      <c r="L346" s="56"/>
      <c r="O346" s="32"/>
      <c r="R346" s="56"/>
      <c r="U346" s="32"/>
      <c r="X346" s="56"/>
      <c r="AA346" s="32"/>
      <c r="AD346" s="56"/>
      <c r="AG346" s="34"/>
      <c r="AJ346" s="56"/>
      <c r="AM346" s="34"/>
      <c r="AP346" s="56"/>
      <c r="AS346" s="32"/>
      <c r="AV346" s="56"/>
      <c r="AY346" s="32"/>
      <c r="BB346" s="56"/>
      <c r="BC346" s="33"/>
      <c r="BD346" s="36"/>
      <c r="BE346" s="18"/>
      <c r="BF346" s="34"/>
      <c r="BG346" s="37"/>
      <c r="BH346" s="30"/>
      <c r="BI346" s="30"/>
      <c r="BJ346" s="30"/>
      <c r="BK346" s="30"/>
      <c r="BL346" s="30"/>
      <c r="BM346" s="30"/>
      <c r="BN346" s="30"/>
      <c r="BO346" s="30"/>
      <c r="BP346" s="30"/>
      <c r="BQ346" s="30"/>
      <c r="BR346" s="30"/>
      <c r="BS346" s="30"/>
      <c r="BT346" s="30"/>
      <c r="BU346" s="30"/>
      <c r="BV346" s="30"/>
      <c r="BW346" s="38"/>
    </row>
    <row r="347" spans="2:75" ht="13.5" customHeight="1">
      <c r="B347" s="29"/>
      <c r="C347" s="16"/>
      <c r="E347" s="177"/>
      <c r="G347" s="50"/>
      <c r="H347" s="17"/>
      <c r="I347" s="341"/>
      <c r="L347" s="56"/>
      <c r="O347" s="32"/>
      <c r="R347" s="56"/>
      <c r="U347" s="32"/>
      <c r="X347" s="56"/>
      <c r="AA347" s="32"/>
      <c r="AD347" s="56"/>
      <c r="AG347" s="34"/>
      <c r="AJ347" s="56"/>
      <c r="AM347" s="34"/>
      <c r="AP347" s="56"/>
      <c r="AS347" s="32"/>
      <c r="AV347" s="56"/>
      <c r="AY347" s="32"/>
      <c r="BB347" s="56"/>
      <c r="BC347" s="33"/>
      <c r="BD347" s="36"/>
      <c r="BE347" s="18"/>
      <c r="BF347" s="34"/>
      <c r="BG347" s="37"/>
      <c r="BH347" s="30"/>
      <c r="BI347" s="30"/>
      <c r="BJ347" s="30"/>
      <c r="BK347" s="30"/>
      <c r="BL347" s="30"/>
      <c r="BM347" s="30"/>
      <c r="BN347" s="30"/>
      <c r="BO347" s="30"/>
      <c r="BP347" s="30"/>
      <c r="BQ347" s="30"/>
      <c r="BR347" s="30"/>
      <c r="BS347" s="30"/>
      <c r="BT347" s="30"/>
      <c r="BU347" s="30"/>
      <c r="BV347" s="30"/>
      <c r="BW347" s="38"/>
    </row>
    <row r="348" spans="2:75" ht="13.5" customHeight="1">
      <c r="B348" s="29"/>
      <c r="C348" s="16"/>
      <c r="E348" s="177"/>
      <c r="G348" s="50"/>
      <c r="H348" s="17"/>
      <c r="I348" s="341"/>
      <c r="L348" s="56"/>
      <c r="O348" s="32"/>
      <c r="R348" s="56"/>
      <c r="U348" s="32"/>
      <c r="X348" s="56"/>
      <c r="AA348" s="32"/>
      <c r="AD348" s="56"/>
      <c r="AG348" s="34"/>
      <c r="AJ348" s="56"/>
      <c r="AM348" s="34"/>
      <c r="AP348" s="56"/>
      <c r="AS348" s="32"/>
      <c r="AV348" s="56"/>
      <c r="AY348" s="32"/>
      <c r="BB348" s="56"/>
      <c r="BC348" s="33"/>
      <c r="BD348" s="36"/>
      <c r="BE348" s="18"/>
      <c r="BF348" s="34"/>
      <c r="BG348" s="37"/>
      <c r="BH348" s="30"/>
      <c r="BI348" s="30"/>
      <c r="BJ348" s="30"/>
      <c r="BK348" s="30"/>
      <c r="BL348" s="30"/>
      <c r="BM348" s="30"/>
      <c r="BN348" s="30"/>
      <c r="BO348" s="30"/>
      <c r="BP348" s="30"/>
      <c r="BQ348" s="30"/>
      <c r="BR348" s="30"/>
      <c r="BS348" s="30"/>
      <c r="BT348" s="30"/>
      <c r="BU348" s="30"/>
      <c r="BV348" s="30"/>
      <c r="BW348" s="38"/>
    </row>
    <row r="349" spans="2:75" ht="13.5" customHeight="1">
      <c r="B349" s="29"/>
      <c r="C349" s="16"/>
      <c r="E349" s="177"/>
      <c r="G349" s="50"/>
      <c r="H349" s="17"/>
      <c r="I349" s="341"/>
      <c r="L349" s="56"/>
      <c r="O349" s="32"/>
      <c r="R349" s="56"/>
      <c r="U349" s="32"/>
      <c r="X349" s="56"/>
      <c r="AA349" s="32"/>
      <c r="AD349" s="56"/>
      <c r="AG349" s="34"/>
      <c r="AJ349" s="56"/>
      <c r="AM349" s="34"/>
      <c r="AP349" s="56"/>
      <c r="AS349" s="32"/>
      <c r="AV349" s="56"/>
      <c r="AY349" s="32"/>
      <c r="BB349" s="56"/>
      <c r="BC349" s="33"/>
      <c r="BD349" s="36"/>
      <c r="BE349" s="18"/>
      <c r="BF349" s="34"/>
      <c r="BG349" s="37"/>
      <c r="BH349" s="30"/>
      <c r="BI349" s="30"/>
      <c r="BJ349" s="30"/>
      <c r="BK349" s="30"/>
      <c r="BL349" s="30"/>
      <c r="BM349" s="30"/>
      <c r="BN349" s="30"/>
      <c r="BO349" s="30"/>
      <c r="BP349" s="30"/>
      <c r="BQ349" s="30"/>
      <c r="BR349" s="30"/>
      <c r="BS349" s="30"/>
      <c r="BT349" s="30"/>
      <c r="BU349" s="30"/>
      <c r="BV349" s="30"/>
      <c r="BW349" s="38"/>
    </row>
    <row r="350" spans="2:75" ht="13.5" customHeight="1">
      <c r="B350" s="29"/>
      <c r="C350" s="16"/>
      <c r="E350" s="177"/>
      <c r="G350" s="50"/>
      <c r="H350" s="17"/>
      <c r="I350" s="341"/>
      <c r="L350" s="56"/>
      <c r="O350" s="32"/>
      <c r="R350" s="56"/>
      <c r="U350" s="32"/>
      <c r="X350" s="56"/>
      <c r="AA350" s="32"/>
      <c r="AD350" s="56"/>
      <c r="AG350" s="34"/>
      <c r="AJ350" s="56"/>
      <c r="AM350" s="34"/>
      <c r="AP350" s="56"/>
      <c r="AS350" s="32"/>
      <c r="AV350" s="56"/>
      <c r="AY350" s="32"/>
      <c r="BB350" s="56"/>
      <c r="BC350" s="33"/>
      <c r="BD350" s="36"/>
      <c r="BE350" s="18"/>
      <c r="BF350" s="34"/>
      <c r="BG350" s="37"/>
      <c r="BH350" s="30"/>
      <c r="BI350" s="30"/>
      <c r="BJ350" s="30"/>
      <c r="BK350" s="30"/>
      <c r="BL350" s="30"/>
      <c r="BM350" s="30"/>
      <c r="BN350" s="30"/>
      <c r="BO350" s="30"/>
      <c r="BP350" s="30"/>
      <c r="BQ350" s="30"/>
      <c r="BR350" s="30"/>
      <c r="BS350" s="30"/>
      <c r="BT350" s="30"/>
      <c r="BU350" s="30"/>
      <c r="BV350" s="30"/>
      <c r="BW350" s="38"/>
    </row>
    <row r="351" spans="2:75" ht="13.5" customHeight="1">
      <c r="B351" s="29"/>
      <c r="C351" s="16"/>
      <c r="E351" s="177"/>
      <c r="G351" s="50"/>
      <c r="H351" s="17"/>
      <c r="I351" s="341"/>
      <c r="L351" s="56"/>
      <c r="O351" s="32"/>
      <c r="R351" s="56"/>
      <c r="U351" s="32"/>
      <c r="X351" s="56"/>
      <c r="AA351" s="32"/>
      <c r="AD351" s="56"/>
      <c r="AG351" s="34"/>
      <c r="AJ351" s="56"/>
      <c r="AM351" s="34"/>
      <c r="AP351" s="56"/>
      <c r="AS351" s="32"/>
      <c r="AV351" s="56"/>
      <c r="AY351" s="32"/>
      <c r="BB351" s="56"/>
      <c r="BC351" s="33"/>
      <c r="BD351" s="36"/>
      <c r="BE351" s="18"/>
      <c r="BF351" s="34"/>
      <c r="BG351" s="37"/>
      <c r="BH351" s="30"/>
      <c r="BI351" s="30"/>
      <c r="BJ351" s="30"/>
      <c r="BK351" s="30"/>
      <c r="BL351" s="30"/>
      <c r="BM351" s="30"/>
      <c r="BN351" s="30"/>
      <c r="BO351" s="30"/>
      <c r="BP351" s="30"/>
      <c r="BQ351" s="30"/>
      <c r="BR351" s="30"/>
      <c r="BS351" s="30"/>
      <c r="BT351" s="30"/>
      <c r="BU351" s="30"/>
      <c r="BV351" s="30"/>
      <c r="BW351" s="38"/>
    </row>
    <row r="352" spans="2:75" ht="13.5" customHeight="1">
      <c r="B352" s="29"/>
      <c r="C352" s="16"/>
      <c r="E352" s="177"/>
      <c r="G352" s="50"/>
      <c r="H352" s="17"/>
      <c r="I352" s="341"/>
      <c r="L352" s="56"/>
      <c r="O352" s="32"/>
      <c r="R352" s="56"/>
      <c r="U352" s="32"/>
      <c r="X352" s="56"/>
      <c r="AA352" s="32"/>
      <c r="AD352" s="56"/>
      <c r="AG352" s="34"/>
      <c r="AJ352" s="56"/>
      <c r="AM352" s="34"/>
      <c r="AP352" s="56"/>
      <c r="AS352" s="32"/>
      <c r="AV352" s="56"/>
      <c r="AY352" s="32"/>
      <c r="BB352" s="56"/>
      <c r="BC352" s="33"/>
      <c r="BD352" s="36"/>
      <c r="BE352" s="18"/>
      <c r="BF352" s="34"/>
      <c r="BG352" s="37"/>
      <c r="BH352" s="30"/>
      <c r="BI352" s="30"/>
      <c r="BJ352" s="30"/>
      <c r="BK352" s="30"/>
      <c r="BL352" s="30"/>
      <c r="BM352" s="30"/>
      <c r="BN352" s="30"/>
      <c r="BO352" s="30"/>
      <c r="BP352" s="30"/>
      <c r="BQ352" s="30"/>
      <c r="BR352" s="30"/>
      <c r="BS352" s="30"/>
      <c r="BT352" s="30"/>
      <c r="BU352" s="30"/>
      <c r="BV352" s="30"/>
      <c r="BW352" s="38"/>
    </row>
    <row r="353" spans="2:75" ht="13.5" customHeight="1">
      <c r="B353" s="29"/>
      <c r="C353" s="16"/>
      <c r="E353" s="177"/>
      <c r="G353" s="50"/>
      <c r="H353" s="17"/>
      <c r="I353" s="341"/>
      <c r="L353" s="56"/>
      <c r="O353" s="32"/>
      <c r="R353" s="56"/>
      <c r="U353" s="32"/>
      <c r="X353" s="56"/>
      <c r="AA353" s="32"/>
      <c r="AD353" s="56"/>
      <c r="AG353" s="34"/>
      <c r="AJ353" s="56"/>
      <c r="AM353" s="34"/>
      <c r="AP353" s="56"/>
      <c r="AS353" s="32"/>
      <c r="AV353" s="56"/>
      <c r="AY353" s="32"/>
      <c r="BB353" s="56"/>
      <c r="BC353" s="33"/>
      <c r="BD353" s="36"/>
      <c r="BE353" s="18"/>
      <c r="BF353" s="34"/>
      <c r="BG353" s="37"/>
      <c r="BH353" s="30"/>
      <c r="BI353" s="30"/>
      <c r="BJ353" s="30"/>
      <c r="BK353" s="30"/>
      <c r="BL353" s="30"/>
      <c r="BM353" s="30"/>
      <c r="BN353" s="30"/>
      <c r="BO353" s="30"/>
      <c r="BP353" s="30"/>
      <c r="BQ353" s="30"/>
      <c r="BR353" s="30"/>
      <c r="BS353" s="30"/>
      <c r="BT353" s="30"/>
      <c r="BU353" s="30"/>
      <c r="BV353" s="30"/>
      <c r="BW353" s="38"/>
    </row>
    <row r="354" spans="2:75" ht="13.5" customHeight="1">
      <c r="B354" s="29"/>
      <c r="C354" s="16"/>
      <c r="E354" s="177"/>
      <c r="G354" s="50"/>
      <c r="H354" s="17"/>
      <c r="I354" s="341"/>
      <c r="L354" s="56"/>
      <c r="O354" s="32"/>
      <c r="R354" s="56"/>
      <c r="U354" s="32"/>
      <c r="X354" s="56"/>
      <c r="AA354" s="32"/>
      <c r="AD354" s="56"/>
      <c r="AG354" s="34"/>
      <c r="AJ354" s="56"/>
      <c r="AM354" s="34"/>
      <c r="AP354" s="56"/>
      <c r="AS354" s="32"/>
      <c r="AV354" s="56"/>
      <c r="AY354" s="32"/>
      <c r="BB354" s="56"/>
      <c r="BC354" s="33"/>
      <c r="BD354" s="36"/>
      <c r="BE354" s="18"/>
      <c r="BF354" s="34"/>
      <c r="BG354" s="37"/>
      <c r="BH354" s="30"/>
      <c r="BI354" s="30"/>
      <c r="BJ354" s="30"/>
      <c r="BK354" s="30"/>
      <c r="BL354" s="30"/>
      <c r="BM354" s="30"/>
      <c r="BN354" s="30"/>
      <c r="BO354" s="30"/>
      <c r="BP354" s="30"/>
      <c r="BQ354" s="30"/>
      <c r="BR354" s="30"/>
      <c r="BS354" s="30"/>
      <c r="BT354" s="30"/>
      <c r="BU354" s="30"/>
      <c r="BV354" s="30"/>
      <c r="BW354" s="38"/>
    </row>
    <row r="355" spans="2:75" ht="13.5" customHeight="1">
      <c r="B355" s="29"/>
      <c r="C355" s="16"/>
      <c r="E355" s="177"/>
      <c r="G355" s="50"/>
      <c r="H355" s="17"/>
      <c r="I355" s="341"/>
      <c r="L355" s="56"/>
      <c r="O355" s="32"/>
      <c r="R355" s="56"/>
      <c r="U355" s="32"/>
      <c r="X355" s="56"/>
      <c r="AA355" s="32"/>
      <c r="AD355" s="56"/>
      <c r="AG355" s="34"/>
      <c r="AJ355" s="56"/>
      <c r="AM355" s="34"/>
      <c r="AP355" s="56"/>
      <c r="AS355" s="32"/>
      <c r="AV355" s="56"/>
      <c r="AY355" s="32"/>
      <c r="BB355" s="56"/>
      <c r="BC355" s="33"/>
      <c r="BD355" s="36"/>
      <c r="BE355" s="18"/>
      <c r="BF355" s="34"/>
      <c r="BG355" s="37"/>
      <c r="BH355" s="30"/>
      <c r="BI355" s="30"/>
      <c r="BJ355" s="30"/>
      <c r="BK355" s="30"/>
      <c r="BL355" s="30"/>
      <c r="BM355" s="30"/>
      <c r="BN355" s="30"/>
      <c r="BO355" s="30"/>
      <c r="BP355" s="30"/>
      <c r="BQ355" s="30"/>
      <c r="BR355" s="30"/>
      <c r="BS355" s="30"/>
      <c r="BT355" s="30"/>
      <c r="BU355" s="30"/>
      <c r="BV355" s="30"/>
      <c r="BW355" s="38"/>
    </row>
    <row r="356" spans="2:75" ht="13.5" customHeight="1">
      <c r="B356" s="29"/>
      <c r="C356" s="16"/>
      <c r="E356" s="177"/>
      <c r="G356" s="50"/>
      <c r="H356" s="17"/>
      <c r="I356" s="341"/>
      <c r="L356" s="56"/>
      <c r="O356" s="32"/>
      <c r="R356" s="56"/>
      <c r="U356" s="32"/>
      <c r="X356" s="56"/>
      <c r="AA356" s="32"/>
      <c r="AD356" s="56"/>
      <c r="AG356" s="34"/>
      <c r="AJ356" s="56"/>
      <c r="AM356" s="34"/>
      <c r="AP356" s="56"/>
      <c r="AS356" s="32"/>
      <c r="AV356" s="56"/>
      <c r="AY356" s="32"/>
      <c r="BB356" s="56"/>
      <c r="BC356" s="33"/>
      <c r="BD356" s="36"/>
      <c r="BE356" s="18"/>
      <c r="BF356" s="34"/>
      <c r="BG356" s="37"/>
      <c r="BH356" s="30"/>
      <c r="BI356" s="30"/>
      <c r="BJ356" s="30"/>
      <c r="BK356" s="30"/>
      <c r="BL356" s="30"/>
      <c r="BM356" s="30"/>
      <c r="BN356" s="30"/>
      <c r="BO356" s="30"/>
      <c r="BP356" s="30"/>
      <c r="BQ356" s="30"/>
      <c r="BR356" s="30"/>
      <c r="BS356" s="30"/>
      <c r="BT356" s="30"/>
      <c r="BU356" s="30"/>
      <c r="BV356" s="30"/>
      <c r="BW356" s="38"/>
    </row>
    <row r="357" spans="2:75" ht="13.5" customHeight="1">
      <c r="B357" s="29"/>
      <c r="C357" s="16"/>
      <c r="E357" s="177"/>
      <c r="G357" s="50"/>
      <c r="H357" s="17"/>
      <c r="I357" s="341"/>
      <c r="L357" s="56"/>
      <c r="O357" s="32"/>
      <c r="R357" s="56"/>
      <c r="U357" s="32"/>
      <c r="X357" s="56"/>
      <c r="AA357" s="32"/>
      <c r="AD357" s="56"/>
      <c r="AG357" s="34"/>
      <c r="AJ357" s="56"/>
      <c r="AM357" s="34"/>
      <c r="AP357" s="56"/>
      <c r="AS357" s="32"/>
      <c r="AV357" s="56"/>
      <c r="AY357" s="32"/>
      <c r="BB357" s="56"/>
      <c r="BC357" s="33"/>
      <c r="BD357" s="36"/>
      <c r="BE357" s="18"/>
      <c r="BF357" s="34"/>
      <c r="BG357" s="37"/>
      <c r="BH357" s="30"/>
      <c r="BI357" s="30"/>
      <c r="BJ357" s="30"/>
      <c r="BK357" s="30"/>
      <c r="BL357" s="30"/>
      <c r="BM357" s="30"/>
      <c r="BN357" s="30"/>
      <c r="BO357" s="30"/>
      <c r="BP357" s="30"/>
      <c r="BQ357" s="30"/>
      <c r="BR357" s="30"/>
      <c r="BS357" s="30"/>
      <c r="BT357" s="30"/>
      <c r="BU357" s="30"/>
      <c r="BV357" s="30"/>
      <c r="BW357" s="38"/>
    </row>
    <row r="358" spans="2:75" ht="13.5" customHeight="1">
      <c r="B358" s="29"/>
      <c r="C358" s="16"/>
      <c r="E358" s="177"/>
      <c r="G358" s="50"/>
      <c r="H358" s="17"/>
      <c r="I358" s="341"/>
      <c r="L358" s="56"/>
      <c r="O358" s="32"/>
      <c r="R358" s="56"/>
      <c r="U358" s="32"/>
      <c r="X358" s="56"/>
      <c r="AA358" s="32"/>
      <c r="AD358" s="56"/>
      <c r="AG358" s="34"/>
      <c r="AJ358" s="56"/>
      <c r="AM358" s="34"/>
      <c r="AP358" s="56"/>
      <c r="AS358" s="32"/>
      <c r="AV358" s="56"/>
      <c r="AY358" s="32"/>
      <c r="BB358" s="56"/>
      <c r="BC358" s="33"/>
      <c r="BD358" s="36"/>
      <c r="BE358" s="18"/>
      <c r="BF358" s="34"/>
      <c r="BG358" s="37"/>
      <c r="BH358" s="30"/>
      <c r="BI358" s="30"/>
      <c r="BJ358" s="30"/>
      <c r="BK358" s="30"/>
      <c r="BL358" s="30"/>
      <c r="BM358" s="30"/>
      <c r="BN358" s="30"/>
      <c r="BO358" s="30"/>
      <c r="BP358" s="30"/>
      <c r="BQ358" s="30"/>
      <c r="BR358" s="30"/>
      <c r="BS358" s="30"/>
      <c r="BT358" s="30"/>
      <c r="BU358" s="30"/>
      <c r="BV358" s="30"/>
      <c r="BW358" s="38"/>
    </row>
    <row r="359" spans="2:75" ht="13.5" customHeight="1">
      <c r="B359" s="29"/>
      <c r="C359" s="16"/>
      <c r="E359" s="177"/>
      <c r="G359" s="50"/>
      <c r="H359" s="17"/>
      <c r="I359" s="341"/>
      <c r="L359" s="56"/>
      <c r="O359" s="32"/>
      <c r="R359" s="56"/>
      <c r="U359" s="32"/>
      <c r="X359" s="56"/>
      <c r="AA359" s="32"/>
      <c r="AD359" s="56"/>
      <c r="AG359" s="34"/>
      <c r="AJ359" s="56"/>
      <c r="AM359" s="34"/>
      <c r="AP359" s="56"/>
      <c r="AS359" s="32"/>
      <c r="AV359" s="56"/>
      <c r="AY359" s="32"/>
      <c r="BB359" s="56"/>
      <c r="BC359" s="33"/>
      <c r="BD359" s="36"/>
      <c r="BE359" s="18"/>
      <c r="BF359" s="34"/>
      <c r="BG359" s="37"/>
      <c r="BH359" s="30"/>
      <c r="BI359" s="30"/>
      <c r="BJ359" s="30"/>
      <c r="BK359" s="30"/>
      <c r="BL359" s="30"/>
      <c r="BM359" s="30"/>
      <c r="BN359" s="30"/>
      <c r="BO359" s="30"/>
      <c r="BP359" s="30"/>
      <c r="BQ359" s="30"/>
      <c r="BR359" s="30"/>
      <c r="BS359" s="30"/>
      <c r="BT359" s="30"/>
      <c r="BU359" s="30"/>
      <c r="BV359" s="30"/>
      <c r="BW359" s="38"/>
    </row>
    <row r="360" spans="2:75" ht="13.5" customHeight="1">
      <c r="B360" s="29"/>
      <c r="C360" s="16"/>
      <c r="E360" s="177"/>
      <c r="G360" s="50"/>
      <c r="H360" s="17"/>
      <c r="I360" s="341"/>
      <c r="L360" s="56"/>
      <c r="O360" s="32"/>
      <c r="R360" s="56"/>
      <c r="U360" s="32"/>
      <c r="X360" s="56"/>
      <c r="AA360" s="32"/>
      <c r="AD360" s="56"/>
      <c r="AG360" s="34"/>
      <c r="AJ360" s="56"/>
      <c r="AM360" s="34"/>
      <c r="AP360" s="56"/>
      <c r="AS360" s="32"/>
      <c r="AV360" s="56"/>
      <c r="AY360" s="32"/>
      <c r="BB360" s="56"/>
      <c r="BC360" s="33"/>
      <c r="BD360" s="36"/>
      <c r="BE360" s="18"/>
      <c r="BF360" s="34"/>
      <c r="BG360" s="37"/>
      <c r="BH360" s="30"/>
      <c r="BI360" s="30"/>
      <c r="BJ360" s="30"/>
      <c r="BK360" s="30"/>
      <c r="BL360" s="30"/>
      <c r="BM360" s="30"/>
      <c r="BN360" s="30"/>
      <c r="BO360" s="30"/>
      <c r="BP360" s="30"/>
      <c r="BQ360" s="30"/>
      <c r="BR360" s="30"/>
      <c r="BS360" s="30"/>
      <c r="BT360" s="30"/>
      <c r="BU360" s="30"/>
      <c r="BV360" s="30"/>
      <c r="BW360" s="38"/>
    </row>
    <row r="361" spans="2:75" ht="13.5" customHeight="1">
      <c r="B361" s="29"/>
      <c r="C361" s="16"/>
      <c r="E361" s="177"/>
      <c r="G361" s="50"/>
      <c r="H361" s="17"/>
      <c r="I361" s="341"/>
      <c r="L361" s="56"/>
      <c r="O361" s="32"/>
      <c r="R361" s="56"/>
      <c r="U361" s="32"/>
      <c r="X361" s="56"/>
      <c r="AA361" s="32"/>
      <c r="AD361" s="56"/>
      <c r="AG361" s="34"/>
      <c r="AJ361" s="56"/>
      <c r="AM361" s="34"/>
      <c r="AP361" s="56"/>
      <c r="AS361" s="32"/>
      <c r="AV361" s="56"/>
      <c r="AY361" s="32"/>
      <c r="BB361" s="56"/>
      <c r="BC361" s="33"/>
      <c r="BD361" s="36"/>
      <c r="BE361" s="18"/>
      <c r="BF361" s="34"/>
      <c r="BG361" s="37"/>
      <c r="BH361" s="30"/>
      <c r="BI361" s="30"/>
      <c r="BJ361" s="30"/>
      <c r="BK361" s="30"/>
      <c r="BL361" s="30"/>
      <c r="BM361" s="30"/>
      <c r="BN361" s="30"/>
      <c r="BO361" s="30"/>
      <c r="BP361" s="30"/>
      <c r="BQ361" s="30"/>
      <c r="BR361" s="30"/>
      <c r="BS361" s="30"/>
      <c r="BT361" s="30"/>
      <c r="BU361" s="30"/>
      <c r="BV361" s="30"/>
      <c r="BW361" s="38"/>
    </row>
    <row r="362" spans="2:75" ht="13.5" customHeight="1">
      <c r="B362" s="29"/>
      <c r="C362" s="16"/>
      <c r="E362" s="177"/>
      <c r="G362" s="50"/>
      <c r="H362" s="17"/>
      <c r="I362" s="341"/>
      <c r="L362" s="56"/>
      <c r="O362" s="32"/>
      <c r="R362" s="56"/>
      <c r="U362" s="32"/>
      <c r="X362" s="56"/>
      <c r="AA362" s="32"/>
      <c r="AD362" s="56"/>
      <c r="AG362" s="34"/>
      <c r="AJ362" s="56"/>
      <c r="AM362" s="34"/>
      <c r="AP362" s="56"/>
      <c r="AS362" s="32"/>
      <c r="AV362" s="56"/>
      <c r="AY362" s="32"/>
      <c r="BB362" s="56"/>
      <c r="BC362" s="33"/>
      <c r="BD362" s="36"/>
      <c r="BE362" s="18"/>
      <c r="BF362" s="34"/>
      <c r="BG362" s="37"/>
      <c r="BH362" s="30"/>
      <c r="BI362" s="30"/>
      <c r="BJ362" s="30"/>
      <c r="BK362" s="30"/>
      <c r="BL362" s="30"/>
      <c r="BM362" s="30"/>
      <c r="BN362" s="30"/>
      <c r="BO362" s="30"/>
      <c r="BP362" s="30"/>
      <c r="BQ362" s="30"/>
      <c r="BR362" s="30"/>
      <c r="BS362" s="30"/>
      <c r="BT362" s="30"/>
      <c r="BU362" s="30"/>
      <c r="BV362" s="30"/>
      <c r="BW362" s="38"/>
    </row>
    <row r="363" spans="2:75" ht="13.5" customHeight="1">
      <c r="B363" s="29"/>
      <c r="C363" s="16"/>
      <c r="E363" s="177"/>
      <c r="G363" s="50"/>
      <c r="H363" s="17"/>
      <c r="I363" s="341"/>
      <c r="L363" s="56"/>
      <c r="O363" s="32"/>
      <c r="R363" s="56"/>
      <c r="U363" s="32"/>
      <c r="X363" s="56"/>
      <c r="AA363" s="32"/>
      <c r="AD363" s="56"/>
      <c r="AG363" s="34"/>
      <c r="AJ363" s="56"/>
      <c r="AM363" s="34"/>
      <c r="AP363" s="56"/>
      <c r="AS363" s="32"/>
      <c r="AV363" s="56"/>
      <c r="AY363" s="32"/>
      <c r="BB363" s="56"/>
      <c r="BC363" s="33"/>
      <c r="BD363" s="36"/>
      <c r="BE363" s="18"/>
      <c r="BF363" s="34"/>
      <c r="BG363" s="37"/>
      <c r="BH363" s="30"/>
      <c r="BI363" s="30"/>
      <c r="BJ363" s="30"/>
      <c r="BK363" s="30"/>
      <c r="BL363" s="30"/>
      <c r="BM363" s="30"/>
      <c r="BN363" s="30"/>
      <c r="BO363" s="30"/>
      <c r="BP363" s="30"/>
      <c r="BQ363" s="30"/>
      <c r="BR363" s="30"/>
      <c r="BS363" s="30"/>
      <c r="BT363" s="30"/>
      <c r="BU363" s="30"/>
      <c r="BV363" s="30"/>
      <c r="BW363" s="38"/>
    </row>
    <row r="364" spans="2:75" ht="13.5" customHeight="1">
      <c r="B364" s="29"/>
      <c r="C364" s="16"/>
      <c r="E364" s="177"/>
      <c r="G364" s="50"/>
      <c r="H364" s="17"/>
      <c r="I364" s="341"/>
      <c r="L364" s="56"/>
      <c r="O364" s="32"/>
      <c r="R364" s="56"/>
      <c r="U364" s="32"/>
      <c r="X364" s="56"/>
      <c r="AA364" s="32"/>
      <c r="AD364" s="56"/>
      <c r="AG364" s="34"/>
      <c r="AJ364" s="56"/>
      <c r="AM364" s="34"/>
      <c r="AP364" s="56"/>
      <c r="AS364" s="32"/>
      <c r="AV364" s="56"/>
      <c r="AY364" s="32"/>
      <c r="BB364" s="56"/>
      <c r="BC364" s="33"/>
      <c r="BD364" s="36"/>
      <c r="BE364" s="18"/>
      <c r="BF364" s="34"/>
      <c r="BG364" s="37"/>
      <c r="BH364" s="30"/>
      <c r="BI364" s="30"/>
      <c r="BJ364" s="30"/>
      <c r="BK364" s="30"/>
      <c r="BL364" s="30"/>
      <c r="BM364" s="30"/>
      <c r="BN364" s="30"/>
      <c r="BO364" s="30"/>
      <c r="BP364" s="30"/>
      <c r="BQ364" s="30"/>
      <c r="BR364" s="30"/>
      <c r="BS364" s="30"/>
      <c r="BT364" s="30"/>
      <c r="BU364" s="30"/>
      <c r="BV364" s="30"/>
      <c r="BW364" s="38"/>
    </row>
    <row r="365" spans="2:75" ht="13.5" customHeight="1">
      <c r="B365" s="29"/>
      <c r="C365" s="16"/>
      <c r="E365" s="177"/>
      <c r="G365" s="50"/>
      <c r="H365" s="17"/>
      <c r="I365" s="341"/>
      <c r="L365" s="56"/>
      <c r="O365" s="32"/>
      <c r="R365" s="56"/>
      <c r="U365" s="32"/>
      <c r="X365" s="56"/>
      <c r="AA365" s="32"/>
      <c r="AD365" s="56"/>
      <c r="AG365" s="34"/>
      <c r="AJ365" s="56"/>
      <c r="AM365" s="34"/>
      <c r="AP365" s="56"/>
      <c r="AS365" s="32"/>
      <c r="AV365" s="56"/>
      <c r="AY365" s="32"/>
      <c r="BB365" s="56"/>
      <c r="BC365" s="33"/>
      <c r="BD365" s="36"/>
      <c r="BE365" s="18"/>
      <c r="BF365" s="34"/>
      <c r="BG365" s="37"/>
      <c r="BH365" s="30"/>
      <c r="BI365" s="30"/>
      <c r="BJ365" s="30"/>
      <c r="BK365" s="30"/>
      <c r="BL365" s="30"/>
      <c r="BM365" s="30"/>
      <c r="BN365" s="30"/>
      <c r="BO365" s="30"/>
      <c r="BP365" s="30"/>
      <c r="BQ365" s="30"/>
      <c r="BR365" s="30"/>
      <c r="BS365" s="30"/>
      <c r="BT365" s="30"/>
      <c r="BU365" s="30"/>
      <c r="BV365" s="30"/>
      <c r="BW365" s="38"/>
    </row>
    <row r="366" spans="2:75" ht="13.5" customHeight="1">
      <c r="B366" s="29"/>
      <c r="C366" s="16"/>
      <c r="E366" s="177"/>
      <c r="G366" s="50"/>
      <c r="H366" s="17"/>
      <c r="I366" s="341"/>
      <c r="L366" s="56"/>
      <c r="O366" s="32"/>
      <c r="R366" s="56"/>
      <c r="U366" s="32"/>
      <c r="X366" s="56"/>
      <c r="AA366" s="32"/>
      <c r="AD366" s="56"/>
      <c r="AG366" s="34"/>
      <c r="AJ366" s="56"/>
      <c r="AM366" s="34"/>
      <c r="AP366" s="56"/>
      <c r="AS366" s="32"/>
      <c r="AV366" s="56"/>
      <c r="AY366" s="32"/>
      <c r="BB366" s="56"/>
      <c r="BC366" s="33"/>
      <c r="BD366" s="36"/>
      <c r="BE366" s="18"/>
      <c r="BF366" s="34"/>
      <c r="BG366" s="37"/>
      <c r="BH366" s="30"/>
      <c r="BI366" s="30"/>
      <c r="BJ366" s="30"/>
      <c r="BK366" s="30"/>
      <c r="BL366" s="30"/>
      <c r="BM366" s="30"/>
      <c r="BN366" s="30"/>
      <c r="BO366" s="30"/>
      <c r="BP366" s="30"/>
      <c r="BQ366" s="30"/>
      <c r="BR366" s="30"/>
      <c r="BS366" s="30"/>
      <c r="BT366" s="30"/>
      <c r="BU366" s="30"/>
      <c r="BV366" s="30"/>
      <c r="BW366" s="38"/>
    </row>
    <row r="367" spans="2:75" ht="13.5" customHeight="1">
      <c r="B367" s="29"/>
      <c r="C367" s="16"/>
      <c r="E367" s="177"/>
      <c r="G367" s="50"/>
      <c r="H367" s="17"/>
      <c r="I367" s="341"/>
      <c r="L367" s="56"/>
      <c r="O367" s="32"/>
      <c r="R367" s="56"/>
      <c r="U367" s="32"/>
      <c r="X367" s="56"/>
      <c r="AA367" s="32"/>
      <c r="AD367" s="56"/>
      <c r="AG367" s="34"/>
      <c r="AJ367" s="56"/>
      <c r="AM367" s="34"/>
      <c r="AP367" s="56"/>
      <c r="AS367" s="32"/>
      <c r="AV367" s="56"/>
      <c r="AY367" s="32"/>
      <c r="BB367" s="56"/>
      <c r="BC367" s="33"/>
      <c r="BD367" s="36"/>
      <c r="BE367" s="18"/>
      <c r="BF367" s="34"/>
      <c r="BG367" s="37"/>
      <c r="BH367" s="30"/>
      <c r="BI367" s="30"/>
      <c r="BJ367" s="30"/>
      <c r="BK367" s="30"/>
      <c r="BL367" s="30"/>
      <c r="BM367" s="30"/>
      <c r="BN367" s="30"/>
      <c r="BO367" s="30"/>
      <c r="BP367" s="30"/>
      <c r="BQ367" s="30"/>
      <c r="BR367" s="30"/>
      <c r="BS367" s="30"/>
      <c r="BT367" s="30"/>
      <c r="BU367" s="30"/>
      <c r="BV367" s="30"/>
      <c r="BW367" s="38"/>
    </row>
    <row r="368" spans="2:75" ht="13.5" customHeight="1">
      <c r="B368" s="29"/>
      <c r="C368" s="16"/>
      <c r="E368" s="177"/>
      <c r="G368" s="50"/>
      <c r="H368" s="17"/>
      <c r="I368" s="341"/>
      <c r="L368" s="56"/>
      <c r="O368" s="32"/>
      <c r="R368" s="56"/>
      <c r="U368" s="32"/>
      <c r="X368" s="56"/>
      <c r="AA368" s="32"/>
      <c r="AD368" s="56"/>
      <c r="AG368" s="34"/>
      <c r="AJ368" s="56"/>
      <c r="AM368" s="34"/>
      <c r="AP368" s="56"/>
      <c r="AS368" s="32"/>
      <c r="AV368" s="56"/>
      <c r="AY368" s="32"/>
      <c r="BB368" s="56"/>
      <c r="BC368" s="33"/>
      <c r="BD368" s="36"/>
      <c r="BE368" s="18"/>
      <c r="BF368" s="34"/>
      <c r="BG368" s="37"/>
      <c r="BH368" s="30"/>
      <c r="BI368" s="30"/>
      <c r="BJ368" s="30"/>
      <c r="BK368" s="30"/>
      <c r="BL368" s="30"/>
      <c r="BM368" s="30"/>
      <c r="BN368" s="30"/>
      <c r="BO368" s="30"/>
      <c r="BP368" s="30"/>
      <c r="BQ368" s="30"/>
      <c r="BR368" s="30"/>
      <c r="BS368" s="30"/>
      <c r="BT368" s="30"/>
      <c r="BU368" s="30"/>
      <c r="BV368" s="30"/>
      <c r="BW368" s="38"/>
    </row>
    <row r="369" spans="2:75" ht="13.5" customHeight="1">
      <c r="B369" s="29"/>
      <c r="C369" s="16"/>
      <c r="E369" s="177"/>
      <c r="G369" s="50"/>
      <c r="H369" s="17"/>
      <c r="I369" s="341"/>
      <c r="L369" s="56"/>
      <c r="O369" s="32"/>
      <c r="R369" s="56"/>
      <c r="U369" s="32"/>
      <c r="X369" s="56"/>
      <c r="AA369" s="32"/>
      <c r="AD369" s="56"/>
      <c r="AG369" s="34"/>
      <c r="AJ369" s="56"/>
      <c r="AM369" s="34"/>
      <c r="AP369" s="56"/>
      <c r="AS369" s="32"/>
      <c r="AV369" s="56"/>
      <c r="AY369" s="32"/>
      <c r="BB369" s="56"/>
      <c r="BC369" s="33"/>
      <c r="BD369" s="36"/>
      <c r="BE369" s="18"/>
      <c r="BF369" s="34"/>
      <c r="BG369" s="37"/>
      <c r="BH369" s="30"/>
      <c r="BI369" s="30"/>
      <c r="BJ369" s="30"/>
      <c r="BK369" s="30"/>
      <c r="BL369" s="30"/>
      <c r="BM369" s="30"/>
      <c r="BN369" s="30"/>
      <c r="BO369" s="30"/>
      <c r="BP369" s="30"/>
      <c r="BQ369" s="30"/>
      <c r="BR369" s="30"/>
      <c r="BS369" s="30"/>
      <c r="BT369" s="30"/>
      <c r="BU369" s="30"/>
      <c r="BV369" s="30"/>
      <c r="BW369" s="38"/>
    </row>
    <row r="370" spans="2:75" ht="13.5" customHeight="1">
      <c r="B370" s="29"/>
      <c r="C370" s="16"/>
      <c r="E370" s="177"/>
      <c r="G370" s="50"/>
      <c r="H370" s="17"/>
      <c r="I370" s="341"/>
      <c r="L370" s="56"/>
      <c r="O370" s="32"/>
      <c r="R370" s="56"/>
      <c r="U370" s="32"/>
      <c r="X370" s="56"/>
      <c r="AA370" s="32"/>
      <c r="AD370" s="56"/>
      <c r="AG370" s="34"/>
      <c r="AJ370" s="56"/>
      <c r="AM370" s="34"/>
      <c r="AP370" s="56"/>
      <c r="AS370" s="32"/>
      <c r="AV370" s="56"/>
      <c r="AY370" s="32"/>
      <c r="BB370" s="56"/>
      <c r="BC370" s="33"/>
      <c r="BD370" s="36"/>
      <c r="BE370" s="18"/>
      <c r="BF370" s="34"/>
      <c r="BG370" s="37"/>
      <c r="BH370" s="30"/>
      <c r="BI370" s="30"/>
      <c r="BJ370" s="30"/>
      <c r="BK370" s="30"/>
      <c r="BL370" s="30"/>
      <c r="BM370" s="30"/>
      <c r="BN370" s="30"/>
      <c r="BO370" s="30"/>
      <c r="BP370" s="30"/>
      <c r="BQ370" s="30"/>
      <c r="BR370" s="30"/>
      <c r="BS370" s="30"/>
      <c r="BT370" s="30"/>
      <c r="BU370" s="30"/>
      <c r="BV370" s="30"/>
      <c r="BW370" s="38"/>
    </row>
    <row r="371" spans="2:75" ht="13.5" customHeight="1">
      <c r="B371" s="29"/>
      <c r="C371" s="16"/>
      <c r="E371" s="177"/>
      <c r="G371" s="50"/>
      <c r="H371" s="17"/>
      <c r="I371" s="341"/>
      <c r="L371" s="56"/>
      <c r="O371" s="32"/>
      <c r="R371" s="56"/>
      <c r="U371" s="32"/>
      <c r="X371" s="56"/>
      <c r="AA371" s="32"/>
      <c r="AD371" s="56"/>
      <c r="AG371" s="34"/>
      <c r="AJ371" s="56"/>
      <c r="AM371" s="34"/>
      <c r="AP371" s="56"/>
      <c r="AS371" s="32"/>
      <c r="AV371" s="56"/>
      <c r="AY371" s="32"/>
      <c r="BB371" s="56"/>
      <c r="BC371" s="33"/>
      <c r="BD371" s="36"/>
      <c r="BE371" s="18"/>
      <c r="BF371" s="34"/>
      <c r="BG371" s="37"/>
      <c r="BH371" s="30"/>
      <c r="BI371" s="30"/>
      <c r="BJ371" s="30"/>
      <c r="BK371" s="30"/>
      <c r="BL371" s="30"/>
      <c r="BM371" s="30"/>
      <c r="BN371" s="30"/>
      <c r="BO371" s="30"/>
      <c r="BP371" s="30"/>
      <c r="BQ371" s="30"/>
      <c r="BR371" s="30"/>
      <c r="BS371" s="30"/>
      <c r="BT371" s="30"/>
      <c r="BU371" s="30"/>
      <c r="BV371" s="30"/>
      <c r="BW371" s="38"/>
    </row>
    <row r="372" spans="2:75" ht="13.5" customHeight="1">
      <c r="B372" s="29"/>
      <c r="C372" s="16"/>
      <c r="E372" s="177"/>
      <c r="G372" s="50"/>
      <c r="H372" s="17"/>
      <c r="I372" s="341"/>
      <c r="L372" s="56"/>
      <c r="O372" s="32"/>
      <c r="R372" s="56"/>
      <c r="U372" s="32"/>
      <c r="X372" s="56"/>
      <c r="AA372" s="32"/>
      <c r="AD372" s="56"/>
      <c r="AG372" s="34"/>
      <c r="AJ372" s="56"/>
      <c r="AM372" s="34"/>
      <c r="AP372" s="56"/>
      <c r="AS372" s="32"/>
      <c r="AV372" s="56"/>
      <c r="AY372" s="32"/>
      <c r="BB372" s="56"/>
      <c r="BC372" s="33"/>
      <c r="BD372" s="36"/>
      <c r="BE372" s="18"/>
      <c r="BF372" s="34"/>
      <c r="BG372" s="37"/>
      <c r="BH372" s="30"/>
      <c r="BI372" s="30"/>
      <c r="BJ372" s="30"/>
      <c r="BK372" s="30"/>
      <c r="BL372" s="30"/>
      <c r="BM372" s="30"/>
      <c r="BN372" s="30"/>
      <c r="BO372" s="30"/>
      <c r="BP372" s="30"/>
      <c r="BQ372" s="30"/>
      <c r="BR372" s="30"/>
      <c r="BS372" s="30"/>
      <c r="BT372" s="30"/>
      <c r="BU372" s="30"/>
      <c r="BV372" s="30"/>
      <c r="BW372" s="38"/>
    </row>
    <row r="373" spans="2:75" ht="13.5" customHeight="1">
      <c r="B373" s="29"/>
      <c r="C373" s="16"/>
      <c r="E373" s="177"/>
      <c r="G373" s="50"/>
      <c r="H373" s="17"/>
      <c r="I373" s="341"/>
      <c r="L373" s="56"/>
      <c r="O373" s="32"/>
      <c r="R373" s="56"/>
      <c r="U373" s="32"/>
      <c r="X373" s="56"/>
      <c r="AA373" s="32"/>
      <c r="AD373" s="56"/>
      <c r="AG373" s="34"/>
      <c r="AJ373" s="56"/>
      <c r="AM373" s="34"/>
      <c r="AP373" s="56"/>
      <c r="AS373" s="32"/>
      <c r="AV373" s="56"/>
      <c r="AY373" s="32"/>
      <c r="BB373" s="56"/>
      <c r="BC373" s="33"/>
      <c r="BD373" s="36"/>
      <c r="BE373" s="18"/>
      <c r="BF373" s="34"/>
      <c r="BG373" s="37"/>
      <c r="BH373" s="30"/>
      <c r="BI373" s="30"/>
      <c r="BJ373" s="30"/>
      <c r="BK373" s="30"/>
      <c r="BL373" s="30"/>
      <c r="BM373" s="30"/>
      <c r="BN373" s="30"/>
      <c r="BO373" s="30"/>
      <c r="BP373" s="30"/>
      <c r="BQ373" s="30"/>
      <c r="BR373" s="30"/>
      <c r="BS373" s="30"/>
      <c r="BT373" s="30"/>
      <c r="BU373" s="30"/>
      <c r="BV373" s="30"/>
      <c r="BW373" s="38"/>
    </row>
    <row r="374" spans="2:75" ht="13.5" customHeight="1">
      <c r="B374" s="29"/>
      <c r="C374" s="16"/>
      <c r="E374" s="177"/>
      <c r="G374" s="50"/>
      <c r="H374" s="17"/>
      <c r="I374" s="341"/>
      <c r="L374" s="56"/>
      <c r="O374" s="32"/>
      <c r="R374" s="56"/>
      <c r="U374" s="32"/>
      <c r="X374" s="56"/>
      <c r="AA374" s="32"/>
      <c r="AD374" s="56"/>
      <c r="AG374" s="34"/>
      <c r="AJ374" s="56"/>
      <c r="AM374" s="34"/>
      <c r="AP374" s="56"/>
      <c r="AS374" s="32"/>
      <c r="AV374" s="56"/>
      <c r="AY374" s="32"/>
      <c r="BB374" s="56"/>
      <c r="BC374" s="33"/>
      <c r="BD374" s="36"/>
      <c r="BE374" s="18"/>
      <c r="BF374" s="34"/>
      <c r="BG374" s="37"/>
      <c r="BH374" s="30"/>
      <c r="BI374" s="30"/>
      <c r="BJ374" s="30"/>
      <c r="BK374" s="30"/>
      <c r="BL374" s="30"/>
      <c r="BM374" s="30"/>
      <c r="BN374" s="30"/>
      <c r="BO374" s="30"/>
      <c r="BP374" s="30"/>
      <c r="BQ374" s="30"/>
      <c r="BR374" s="30"/>
      <c r="BS374" s="30"/>
      <c r="BT374" s="30"/>
      <c r="BU374" s="30"/>
      <c r="BV374" s="30"/>
      <c r="BW374" s="38"/>
    </row>
    <row r="375" spans="2:75" ht="13.5" customHeight="1">
      <c r="B375" s="29"/>
      <c r="C375" s="16"/>
      <c r="E375" s="177"/>
      <c r="G375" s="50"/>
      <c r="H375" s="17"/>
      <c r="I375" s="341"/>
      <c r="L375" s="56"/>
      <c r="O375" s="32"/>
      <c r="R375" s="56"/>
      <c r="U375" s="32"/>
      <c r="X375" s="56"/>
      <c r="AA375" s="32"/>
      <c r="AD375" s="56"/>
      <c r="AG375" s="34"/>
      <c r="AJ375" s="56"/>
      <c r="AM375" s="34"/>
      <c r="AP375" s="56"/>
      <c r="AS375" s="32"/>
      <c r="AV375" s="56"/>
      <c r="AY375" s="32"/>
      <c r="BB375" s="56"/>
      <c r="BC375" s="33"/>
      <c r="BD375" s="36"/>
      <c r="BE375" s="18"/>
      <c r="BF375" s="34"/>
      <c r="BG375" s="37"/>
      <c r="BH375" s="30"/>
      <c r="BI375" s="30"/>
      <c r="BJ375" s="30"/>
      <c r="BK375" s="30"/>
      <c r="BL375" s="30"/>
      <c r="BM375" s="30"/>
      <c r="BN375" s="30"/>
      <c r="BO375" s="30"/>
      <c r="BP375" s="30"/>
      <c r="BQ375" s="30"/>
      <c r="BR375" s="30"/>
      <c r="BS375" s="30"/>
      <c r="BT375" s="30"/>
      <c r="BU375" s="30"/>
      <c r="BV375" s="30"/>
      <c r="BW375" s="38"/>
    </row>
    <row r="376" spans="2:75" ht="13.5" customHeight="1">
      <c r="B376" s="29"/>
      <c r="C376" s="16"/>
      <c r="E376" s="177"/>
      <c r="G376" s="50"/>
      <c r="H376" s="17"/>
      <c r="I376" s="341"/>
      <c r="L376" s="56"/>
      <c r="O376" s="32"/>
      <c r="R376" s="56"/>
      <c r="U376" s="32"/>
      <c r="X376" s="56"/>
      <c r="AA376" s="32"/>
      <c r="AD376" s="56"/>
      <c r="AG376" s="34"/>
      <c r="AJ376" s="56"/>
      <c r="AM376" s="34"/>
      <c r="AP376" s="56"/>
      <c r="AS376" s="32"/>
      <c r="AV376" s="56"/>
      <c r="AY376" s="32"/>
      <c r="BB376" s="56"/>
      <c r="BC376" s="33"/>
      <c r="BD376" s="36"/>
      <c r="BE376" s="18"/>
      <c r="BF376" s="34"/>
      <c r="BG376" s="37"/>
      <c r="BH376" s="30"/>
      <c r="BI376" s="30"/>
      <c r="BJ376" s="30"/>
      <c r="BK376" s="30"/>
      <c r="BL376" s="30"/>
      <c r="BM376" s="30"/>
      <c r="BN376" s="30"/>
      <c r="BO376" s="30"/>
      <c r="BP376" s="30"/>
      <c r="BQ376" s="30"/>
      <c r="BR376" s="30"/>
      <c r="BS376" s="30"/>
      <c r="BT376" s="30"/>
      <c r="BU376" s="30"/>
      <c r="BV376" s="30"/>
      <c r="BW376" s="38"/>
    </row>
    <row r="377" spans="2:75" ht="13.5" customHeight="1">
      <c r="B377" s="29"/>
      <c r="C377" s="16"/>
      <c r="E377" s="177"/>
      <c r="G377" s="50"/>
      <c r="H377" s="17"/>
      <c r="I377" s="341"/>
      <c r="L377" s="56"/>
      <c r="O377" s="32"/>
      <c r="R377" s="56"/>
      <c r="U377" s="32"/>
      <c r="X377" s="56"/>
      <c r="AA377" s="32"/>
      <c r="AD377" s="56"/>
      <c r="AG377" s="34"/>
      <c r="AJ377" s="56"/>
      <c r="AM377" s="34"/>
      <c r="AP377" s="56"/>
      <c r="AS377" s="32"/>
      <c r="AV377" s="56"/>
      <c r="AY377" s="32"/>
      <c r="BB377" s="56"/>
      <c r="BC377" s="33"/>
      <c r="BD377" s="36"/>
      <c r="BE377" s="18"/>
      <c r="BF377" s="34"/>
      <c r="BG377" s="37"/>
      <c r="BH377" s="30"/>
      <c r="BI377" s="30"/>
      <c r="BJ377" s="30"/>
      <c r="BK377" s="30"/>
      <c r="BL377" s="30"/>
      <c r="BM377" s="30"/>
      <c r="BN377" s="30"/>
      <c r="BO377" s="30"/>
      <c r="BP377" s="30"/>
      <c r="BQ377" s="30"/>
      <c r="BR377" s="30"/>
      <c r="BS377" s="30"/>
      <c r="BT377" s="30"/>
      <c r="BU377" s="30"/>
      <c r="BV377" s="30"/>
      <c r="BW377" s="38"/>
    </row>
    <row r="378" spans="2:75" ht="13.5" customHeight="1">
      <c r="B378" s="29"/>
      <c r="C378" s="16"/>
      <c r="E378" s="177"/>
      <c r="G378" s="50"/>
      <c r="H378" s="17"/>
      <c r="I378" s="341"/>
      <c r="L378" s="56"/>
      <c r="O378" s="32"/>
      <c r="R378" s="56"/>
      <c r="U378" s="32"/>
      <c r="X378" s="56"/>
      <c r="AA378" s="32"/>
      <c r="AD378" s="56"/>
      <c r="AG378" s="34"/>
      <c r="AJ378" s="56"/>
      <c r="AM378" s="34"/>
      <c r="AP378" s="56"/>
      <c r="AS378" s="32"/>
      <c r="AV378" s="56"/>
      <c r="AY378" s="32"/>
      <c r="BB378" s="56"/>
      <c r="BC378" s="33"/>
      <c r="BD378" s="36"/>
      <c r="BE378" s="18"/>
      <c r="BF378" s="34"/>
      <c r="BG378" s="37"/>
      <c r="BH378" s="30"/>
      <c r="BI378" s="30"/>
      <c r="BJ378" s="30"/>
      <c r="BK378" s="30"/>
      <c r="BL378" s="30"/>
      <c r="BM378" s="30"/>
      <c r="BN378" s="30"/>
      <c r="BO378" s="30"/>
      <c r="BP378" s="30"/>
      <c r="BQ378" s="30"/>
      <c r="BR378" s="30"/>
      <c r="BS378" s="30"/>
      <c r="BT378" s="30"/>
      <c r="BU378" s="30"/>
      <c r="BV378" s="30"/>
      <c r="BW378" s="38"/>
    </row>
    <row r="379" spans="2:75" ht="13.5" customHeight="1">
      <c r="B379" s="29"/>
      <c r="C379" s="16"/>
      <c r="E379" s="177"/>
      <c r="G379" s="50"/>
      <c r="H379" s="17"/>
      <c r="I379" s="341"/>
      <c r="L379" s="56"/>
      <c r="O379" s="32"/>
      <c r="R379" s="56"/>
      <c r="U379" s="32"/>
      <c r="X379" s="56"/>
      <c r="AA379" s="32"/>
      <c r="AD379" s="56"/>
      <c r="AG379" s="34"/>
      <c r="AJ379" s="56"/>
      <c r="AM379" s="34"/>
      <c r="AP379" s="56"/>
      <c r="AS379" s="32"/>
      <c r="AV379" s="56"/>
      <c r="AY379" s="32"/>
      <c r="BB379" s="56"/>
      <c r="BC379" s="33"/>
      <c r="BD379" s="36"/>
      <c r="BE379" s="18"/>
      <c r="BF379" s="34"/>
      <c r="BG379" s="37"/>
      <c r="BH379" s="30"/>
      <c r="BI379" s="30"/>
      <c r="BJ379" s="30"/>
      <c r="BK379" s="30"/>
      <c r="BL379" s="30"/>
      <c r="BM379" s="30"/>
      <c r="BN379" s="30"/>
      <c r="BO379" s="30"/>
      <c r="BP379" s="30"/>
      <c r="BQ379" s="30"/>
      <c r="BR379" s="30"/>
      <c r="BS379" s="30"/>
      <c r="BT379" s="30"/>
      <c r="BU379" s="30"/>
      <c r="BV379" s="30"/>
      <c r="BW379" s="38"/>
    </row>
    <row r="380" spans="2:75" ht="13.5" customHeight="1">
      <c r="B380" s="29"/>
      <c r="C380" s="16"/>
      <c r="E380" s="177"/>
      <c r="G380" s="50"/>
      <c r="H380" s="17"/>
      <c r="I380" s="341"/>
      <c r="L380" s="56"/>
      <c r="O380" s="32"/>
      <c r="R380" s="56"/>
      <c r="U380" s="32"/>
      <c r="X380" s="56"/>
      <c r="AA380" s="32"/>
      <c r="AD380" s="56"/>
      <c r="AG380" s="34"/>
      <c r="AJ380" s="56"/>
      <c r="AM380" s="34"/>
      <c r="AP380" s="56"/>
      <c r="AS380" s="32"/>
      <c r="AV380" s="56"/>
      <c r="AY380" s="32"/>
      <c r="BB380" s="56"/>
      <c r="BC380" s="33"/>
      <c r="BD380" s="36"/>
      <c r="BE380" s="18"/>
      <c r="BF380" s="34"/>
      <c r="BG380" s="37"/>
      <c r="BH380" s="30"/>
      <c r="BI380" s="30"/>
      <c r="BJ380" s="30"/>
      <c r="BK380" s="30"/>
      <c r="BL380" s="30"/>
      <c r="BM380" s="30"/>
      <c r="BN380" s="30"/>
      <c r="BO380" s="30"/>
      <c r="BP380" s="30"/>
      <c r="BQ380" s="30"/>
      <c r="BR380" s="30"/>
      <c r="BS380" s="30"/>
      <c r="BT380" s="30"/>
      <c r="BU380" s="30"/>
      <c r="BV380" s="30"/>
      <c r="BW380" s="38"/>
    </row>
    <row r="381" spans="2:75" ht="13.5" customHeight="1">
      <c r="B381" s="29"/>
      <c r="C381" s="16"/>
      <c r="E381" s="177"/>
      <c r="G381" s="50"/>
      <c r="H381" s="17"/>
      <c r="I381" s="341"/>
      <c r="L381" s="56"/>
      <c r="O381" s="32"/>
      <c r="R381" s="56"/>
      <c r="U381" s="32"/>
      <c r="X381" s="56"/>
      <c r="AA381" s="32"/>
      <c r="AD381" s="56"/>
      <c r="AG381" s="34"/>
      <c r="AJ381" s="56"/>
      <c r="AM381" s="34"/>
      <c r="AP381" s="56"/>
      <c r="AS381" s="32"/>
      <c r="AV381" s="56"/>
      <c r="AY381" s="32"/>
      <c r="BB381" s="56"/>
      <c r="BC381" s="33"/>
      <c r="BD381" s="36"/>
      <c r="BE381" s="18"/>
      <c r="BF381" s="34"/>
      <c r="BG381" s="37"/>
      <c r="BH381" s="30"/>
      <c r="BI381" s="30"/>
      <c r="BJ381" s="30"/>
      <c r="BK381" s="30"/>
      <c r="BL381" s="30"/>
      <c r="BM381" s="30"/>
      <c r="BN381" s="30"/>
      <c r="BO381" s="30"/>
      <c r="BP381" s="30"/>
      <c r="BQ381" s="30"/>
      <c r="BR381" s="30"/>
      <c r="BS381" s="30"/>
      <c r="BT381" s="30"/>
      <c r="BU381" s="30"/>
      <c r="BV381" s="30"/>
      <c r="BW381" s="38"/>
    </row>
    <row r="382" spans="2:75" ht="13.5" customHeight="1">
      <c r="B382" s="29"/>
      <c r="C382" s="16"/>
      <c r="E382" s="177"/>
      <c r="G382" s="50"/>
      <c r="H382" s="17"/>
      <c r="I382" s="341"/>
      <c r="L382" s="56"/>
      <c r="O382" s="32"/>
      <c r="R382" s="56"/>
      <c r="U382" s="32"/>
      <c r="X382" s="56"/>
      <c r="AA382" s="32"/>
      <c r="AD382" s="56"/>
      <c r="AG382" s="34"/>
      <c r="AJ382" s="56"/>
      <c r="AM382" s="34"/>
      <c r="AP382" s="56"/>
      <c r="AS382" s="32"/>
      <c r="AV382" s="56"/>
      <c r="AY382" s="32"/>
      <c r="BB382" s="56"/>
      <c r="BC382" s="33"/>
      <c r="BD382" s="36"/>
      <c r="BE382" s="18"/>
      <c r="BF382" s="34"/>
      <c r="BG382" s="37"/>
      <c r="BH382" s="30"/>
      <c r="BI382" s="30"/>
      <c r="BJ382" s="30"/>
      <c r="BK382" s="30"/>
      <c r="BL382" s="30"/>
      <c r="BM382" s="30"/>
      <c r="BN382" s="30"/>
      <c r="BO382" s="30"/>
      <c r="BP382" s="30"/>
      <c r="BQ382" s="30"/>
      <c r="BR382" s="30"/>
      <c r="BS382" s="30"/>
      <c r="BT382" s="30"/>
      <c r="BU382" s="30"/>
      <c r="BV382" s="30"/>
      <c r="BW382" s="38"/>
    </row>
    <row r="383" spans="2:75" ht="13.5" customHeight="1">
      <c r="B383" s="29"/>
      <c r="C383" s="16"/>
      <c r="E383" s="177"/>
      <c r="G383" s="50"/>
      <c r="H383" s="17"/>
      <c r="I383" s="341"/>
      <c r="L383" s="56"/>
      <c r="O383" s="32"/>
      <c r="R383" s="56"/>
      <c r="U383" s="32"/>
      <c r="X383" s="56"/>
      <c r="AA383" s="32"/>
      <c r="AD383" s="56"/>
      <c r="AG383" s="34"/>
      <c r="AJ383" s="56"/>
      <c r="AM383" s="34"/>
      <c r="AP383" s="56"/>
      <c r="AS383" s="32"/>
      <c r="AV383" s="56"/>
      <c r="AY383" s="32"/>
      <c r="BB383" s="56"/>
      <c r="BC383" s="33"/>
      <c r="BD383" s="36"/>
      <c r="BE383" s="18"/>
      <c r="BF383" s="34"/>
      <c r="BG383" s="37"/>
      <c r="BH383" s="30"/>
      <c r="BI383" s="30"/>
      <c r="BJ383" s="30"/>
      <c r="BK383" s="30"/>
      <c r="BL383" s="30"/>
      <c r="BM383" s="30"/>
      <c r="BN383" s="30"/>
      <c r="BO383" s="30"/>
      <c r="BP383" s="30"/>
      <c r="BQ383" s="30"/>
      <c r="BR383" s="30"/>
      <c r="BS383" s="30"/>
      <c r="BT383" s="30"/>
      <c r="BU383" s="30"/>
      <c r="BV383" s="30"/>
      <c r="BW383" s="38"/>
    </row>
    <row r="384" spans="2:75" ht="13.5" customHeight="1">
      <c r="B384" s="29"/>
      <c r="C384" s="16"/>
      <c r="E384" s="177"/>
      <c r="G384" s="50"/>
      <c r="H384" s="17"/>
      <c r="I384" s="341"/>
      <c r="L384" s="56"/>
      <c r="O384" s="32"/>
      <c r="R384" s="56"/>
      <c r="U384" s="32"/>
      <c r="X384" s="56"/>
      <c r="AA384" s="32"/>
      <c r="AD384" s="56"/>
      <c r="AG384" s="34"/>
      <c r="AJ384" s="56"/>
      <c r="AM384" s="34"/>
      <c r="AP384" s="56"/>
      <c r="AS384" s="32"/>
      <c r="AV384" s="56"/>
      <c r="AY384" s="32"/>
      <c r="BB384" s="56"/>
      <c r="BC384" s="33"/>
      <c r="BD384" s="36"/>
      <c r="BE384" s="18"/>
      <c r="BF384" s="34"/>
      <c r="BG384" s="37"/>
      <c r="BH384" s="30"/>
      <c r="BI384" s="30"/>
      <c r="BJ384" s="30"/>
      <c r="BK384" s="30"/>
      <c r="BL384" s="30"/>
      <c r="BM384" s="30"/>
      <c r="BN384" s="30"/>
      <c r="BO384" s="30"/>
      <c r="BP384" s="30"/>
      <c r="BQ384" s="30"/>
      <c r="BR384" s="30"/>
      <c r="BS384" s="30"/>
      <c r="BT384" s="30"/>
      <c r="BU384" s="30"/>
      <c r="BV384" s="30"/>
      <c r="BW384" s="38"/>
    </row>
    <row r="385" spans="2:75" ht="13.5" customHeight="1">
      <c r="B385" s="29"/>
      <c r="C385" s="16"/>
      <c r="E385" s="177"/>
      <c r="G385" s="50"/>
      <c r="H385" s="17"/>
      <c r="I385" s="341"/>
      <c r="L385" s="56"/>
      <c r="O385" s="32"/>
      <c r="R385" s="56"/>
      <c r="U385" s="32"/>
      <c r="X385" s="56"/>
      <c r="AA385" s="32"/>
      <c r="AD385" s="56"/>
      <c r="AG385" s="34"/>
      <c r="AJ385" s="56"/>
      <c r="AM385" s="34"/>
      <c r="AP385" s="56"/>
      <c r="AS385" s="32"/>
      <c r="AV385" s="56"/>
      <c r="AY385" s="32"/>
      <c r="BB385" s="56"/>
      <c r="BC385" s="33"/>
      <c r="BD385" s="36"/>
      <c r="BE385" s="18"/>
      <c r="BF385" s="34"/>
      <c r="BG385" s="37"/>
      <c r="BH385" s="30"/>
      <c r="BI385" s="30"/>
      <c r="BJ385" s="30"/>
      <c r="BK385" s="30"/>
      <c r="BL385" s="30"/>
      <c r="BM385" s="30"/>
      <c r="BN385" s="30"/>
      <c r="BO385" s="30"/>
      <c r="BP385" s="30"/>
      <c r="BQ385" s="30"/>
      <c r="BR385" s="30"/>
      <c r="BS385" s="30"/>
      <c r="BT385" s="30"/>
      <c r="BU385" s="30"/>
      <c r="BV385" s="30"/>
      <c r="BW385" s="38"/>
    </row>
    <row r="386" spans="2:75" ht="13.5" customHeight="1">
      <c r="B386" s="29"/>
      <c r="C386" s="16"/>
      <c r="E386" s="177"/>
      <c r="G386" s="50"/>
      <c r="H386" s="17"/>
      <c r="I386" s="341"/>
      <c r="L386" s="56"/>
      <c r="O386" s="32"/>
      <c r="R386" s="56"/>
      <c r="U386" s="32"/>
      <c r="X386" s="56"/>
      <c r="AA386" s="32"/>
      <c r="AD386" s="56"/>
      <c r="AG386" s="34"/>
      <c r="AJ386" s="56"/>
      <c r="AM386" s="34"/>
      <c r="AP386" s="56"/>
      <c r="AS386" s="32"/>
      <c r="AV386" s="56"/>
      <c r="AY386" s="32"/>
      <c r="BB386" s="56"/>
      <c r="BC386" s="33"/>
      <c r="BD386" s="36"/>
      <c r="BE386" s="18"/>
      <c r="BF386" s="34"/>
      <c r="BG386" s="37"/>
      <c r="BH386" s="30"/>
      <c r="BI386" s="30"/>
      <c r="BJ386" s="30"/>
      <c r="BK386" s="30"/>
      <c r="BL386" s="30"/>
      <c r="BM386" s="30"/>
      <c r="BN386" s="30"/>
      <c r="BO386" s="30"/>
      <c r="BP386" s="30"/>
      <c r="BQ386" s="30"/>
      <c r="BR386" s="30"/>
      <c r="BS386" s="30"/>
      <c r="BT386" s="30"/>
      <c r="BU386" s="30"/>
      <c r="BV386" s="30"/>
      <c r="BW386" s="38"/>
    </row>
    <row r="387" spans="2:75" ht="13.5" customHeight="1">
      <c r="B387" s="29"/>
      <c r="C387" s="16"/>
      <c r="E387" s="177"/>
      <c r="G387" s="50"/>
      <c r="H387" s="17"/>
      <c r="I387" s="341"/>
      <c r="L387" s="56"/>
      <c r="O387" s="32"/>
      <c r="R387" s="56"/>
      <c r="U387" s="32"/>
      <c r="X387" s="56"/>
      <c r="AA387" s="32"/>
      <c r="AD387" s="56"/>
      <c r="AG387" s="34"/>
      <c r="AJ387" s="56"/>
      <c r="AM387" s="34"/>
      <c r="AP387" s="56"/>
      <c r="AS387" s="32"/>
      <c r="AV387" s="56"/>
      <c r="AY387" s="32"/>
      <c r="BB387" s="56"/>
      <c r="BC387" s="33"/>
      <c r="BD387" s="36"/>
      <c r="BE387" s="18"/>
      <c r="BF387" s="34"/>
      <c r="BG387" s="37"/>
      <c r="BH387" s="30"/>
      <c r="BI387" s="30"/>
      <c r="BJ387" s="30"/>
      <c r="BK387" s="30"/>
      <c r="BL387" s="30"/>
      <c r="BM387" s="30"/>
      <c r="BN387" s="30"/>
      <c r="BO387" s="30"/>
      <c r="BP387" s="30"/>
      <c r="BQ387" s="30"/>
      <c r="BR387" s="30"/>
      <c r="BS387" s="30"/>
      <c r="BT387" s="30"/>
      <c r="BU387" s="30"/>
      <c r="BV387" s="30"/>
      <c r="BW387" s="38"/>
    </row>
    <row r="388" spans="2:75" ht="13.5" customHeight="1">
      <c r="B388" s="29"/>
      <c r="C388" s="16"/>
      <c r="E388" s="177"/>
      <c r="G388" s="50"/>
      <c r="H388" s="17"/>
      <c r="I388" s="341"/>
      <c r="L388" s="56"/>
      <c r="O388" s="32"/>
      <c r="R388" s="56"/>
      <c r="U388" s="32"/>
      <c r="X388" s="56"/>
      <c r="AA388" s="32"/>
      <c r="AD388" s="56"/>
      <c r="AG388" s="34"/>
      <c r="AJ388" s="56"/>
      <c r="AM388" s="34"/>
      <c r="AP388" s="56"/>
      <c r="AS388" s="32"/>
      <c r="AV388" s="56"/>
      <c r="AY388" s="32"/>
      <c r="BB388" s="56"/>
      <c r="BC388" s="33"/>
      <c r="BD388" s="36"/>
      <c r="BE388" s="18"/>
      <c r="BF388" s="34"/>
      <c r="BG388" s="37"/>
      <c r="BH388" s="30"/>
      <c r="BI388" s="30"/>
      <c r="BJ388" s="30"/>
      <c r="BK388" s="30"/>
      <c r="BL388" s="30"/>
      <c r="BM388" s="30"/>
      <c r="BN388" s="30"/>
      <c r="BO388" s="30"/>
      <c r="BP388" s="30"/>
      <c r="BQ388" s="30"/>
      <c r="BR388" s="30"/>
      <c r="BS388" s="30"/>
      <c r="BT388" s="30"/>
      <c r="BU388" s="30"/>
      <c r="BV388" s="30"/>
      <c r="BW388" s="38"/>
    </row>
    <row r="389" spans="2:75" ht="13.5" customHeight="1">
      <c r="B389" s="29"/>
      <c r="C389" s="16"/>
      <c r="E389" s="177"/>
      <c r="G389" s="50"/>
      <c r="H389" s="17"/>
      <c r="I389" s="341"/>
      <c r="L389" s="56"/>
      <c r="O389" s="32"/>
      <c r="R389" s="56"/>
      <c r="U389" s="32"/>
      <c r="X389" s="56"/>
      <c r="AA389" s="32"/>
      <c r="AD389" s="56"/>
      <c r="AG389" s="34"/>
      <c r="AJ389" s="56"/>
      <c r="AM389" s="34"/>
      <c r="AP389" s="56"/>
      <c r="AS389" s="32"/>
      <c r="AV389" s="56"/>
      <c r="AY389" s="32"/>
      <c r="BB389" s="56"/>
      <c r="BC389" s="33"/>
      <c r="BD389" s="36"/>
      <c r="BE389" s="18"/>
      <c r="BF389" s="34"/>
      <c r="BG389" s="37"/>
      <c r="BH389" s="30"/>
      <c r="BI389" s="30"/>
      <c r="BJ389" s="30"/>
      <c r="BK389" s="30"/>
      <c r="BL389" s="30"/>
      <c r="BM389" s="30"/>
      <c r="BN389" s="30"/>
      <c r="BO389" s="30"/>
      <c r="BP389" s="30"/>
      <c r="BQ389" s="30"/>
      <c r="BR389" s="30"/>
      <c r="BS389" s="30"/>
      <c r="BT389" s="30"/>
      <c r="BU389" s="30"/>
      <c r="BV389" s="30"/>
      <c r="BW389" s="38"/>
    </row>
    <row r="390" spans="2:75" ht="13.5" customHeight="1">
      <c r="B390" s="29"/>
      <c r="C390" s="16"/>
      <c r="E390" s="177"/>
      <c r="G390" s="50"/>
      <c r="H390" s="17"/>
      <c r="I390" s="341"/>
      <c r="L390" s="56"/>
      <c r="O390" s="32"/>
      <c r="R390" s="56"/>
      <c r="U390" s="32"/>
      <c r="X390" s="56"/>
      <c r="AA390" s="32"/>
      <c r="AD390" s="56"/>
      <c r="AG390" s="34"/>
      <c r="AJ390" s="56"/>
      <c r="AM390" s="34"/>
      <c r="AP390" s="56"/>
      <c r="AS390" s="32"/>
      <c r="AV390" s="56"/>
      <c r="AY390" s="32"/>
      <c r="BB390" s="56"/>
      <c r="BC390" s="33"/>
      <c r="BD390" s="36"/>
      <c r="BE390" s="18"/>
      <c r="BF390" s="34"/>
      <c r="BG390" s="37"/>
      <c r="BH390" s="30"/>
      <c r="BI390" s="30"/>
      <c r="BJ390" s="30"/>
      <c r="BK390" s="30"/>
      <c r="BL390" s="30"/>
      <c r="BM390" s="30"/>
      <c r="BN390" s="30"/>
      <c r="BO390" s="30"/>
      <c r="BP390" s="30"/>
      <c r="BQ390" s="30"/>
      <c r="BR390" s="30"/>
      <c r="BS390" s="30"/>
      <c r="BT390" s="30"/>
      <c r="BU390" s="30"/>
      <c r="BV390" s="30"/>
      <c r="BW390" s="38"/>
    </row>
    <row r="391" spans="2:75" ht="13.5" customHeight="1">
      <c r="B391" s="29"/>
      <c r="C391" s="16"/>
      <c r="E391" s="177"/>
      <c r="G391" s="50"/>
      <c r="H391" s="17"/>
      <c r="I391" s="341"/>
      <c r="L391" s="56"/>
      <c r="O391" s="32"/>
      <c r="R391" s="56"/>
      <c r="U391" s="32"/>
      <c r="X391" s="56"/>
      <c r="AA391" s="32"/>
      <c r="AD391" s="56"/>
      <c r="AG391" s="34"/>
      <c r="AJ391" s="56"/>
      <c r="AM391" s="34"/>
      <c r="AP391" s="56"/>
      <c r="AS391" s="32"/>
      <c r="AV391" s="56"/>
      <c r="AY391" s="32"/>
      <c r="BB391" s="56"/>
      <c r="BC391" s="33"/>
      <c r="BD391" s="36"/>
      <c r="BE391" s="18"/>
      <c r="BF391" s="34"/>
      <c r="BG391" s="37"/>
      <c r="BH391" s="30"/>
      <c r="BI391" s="30"/>
      <c r="BJ391" s="30"/>
      <c r="BK391" s="30"/>
      <c r="BL391" s="30"/>
      <c r="BM391" s="30"/>
      <c r="BN391" s="30"/>
      <c r="BO391" s="30"/>
      <c r="BP391" s="30"/>
      <c r="BQ391" s="30"/>
      <c r="BR391" s="30"/>
      <c r="BS391" s="30"/>
      <c r="BT391" s="30"/>
      <c r="BU391" s="30"/>
      <c r="BV391" s="30"/>
      <c r="BW391" s="38"/>
    </row>
    <row r="392" spans="2:75" ht="13.5" customHeight="1">
      <c r="B392" s="29"/>
      <c r="C392" s="16"/>
      <c r="E392" s="177"/>
      <c r="G392" s="50"/>
      <c r="H392" s="17"/>
      <c r="I392" s="341"/>
      <c r="L392" s="56"/>
      <c r="O392" s="32"/>
      <c r="R392" s="56"/>
      <c r="U392" s="32"/>
      <c r="X392" s="56"/>
      <c r="AA392" s="32"/>
      <c r="AD392" s="56"/>
      <c r="AG392" s="34"/>
      <c r="AJ392" s="56"/>
      <c r="AM392" s="34"/>
      <c r="AP392" s="56"/>
      <c r="AS392" s="32"/>
      <c r="AV392" s="56"/>
      <c r="AY392" s="32"/>
      <c r="BB392" s="56"/>
      <c r="BC392" s="33"/>
      <c r="BD392" s="36"/>
      <c r="BE392" s="18"/>
      <c r="BF392" s="34"/>
      <c r="BG392" s="37"/>
      <c r="BH392" s="30"/>
      <c r="BI392" s="30"/>
      <c r="BJ392" s="30"/>
      <c r="BK392" s="30"/>
      <c r="BL392" s="30"/>
      <c r="BM392" s="30"/>
      <c r="BN392" s="30"/>
      <c r="BO392" s="30"/>
      <c r="BP392" s="30"/>
      <c r="BQ392" s="30"/>
      <c r="BR392" s="30"/>
      <c r="BS392" s="30"/>
      <c r="BT392" s="30"/>
      <c r="BU392" s="30"/>
      <c r="BV392" s="30"/>
      <c r="BW392" s="38"/>
    </row>
    <row r="393" spans="2:75" ht="13.5" customHeight="1">
      <c r="B393" s="29"/>
      <c r="C393" s="16"/>
      <c r="E393" s="177"/>
      <c r="G393" s="50"/>
      <c r="H393" s="17"/>
      <c r="I393" s="341"/>
      <c r="L393" s="56"/>
      <c r="O393" s="32"/>
      <c r="R393" s="56"/>
      <c r="U393" s="32"/>
      <c r="X393" s="56"/>
      <c r="AA393" s="32"/>
      <c r="AD393" s="56"/>
      <c r="AG393" s="34"/>
      <c r="AJ393" s="56"/>
      <c r="AM393" s="34"/>
      <c r="AP393" s="56"/>
      <c r="AS393" s="32"/>
      <c r="AV393" s="56"/>
      <c r="AY393" s="32"/>
      <c r="BB393" s="56"/>
      <c r="BC393" s="33"/>
      <c r="BD393" s="36"/>
      <c r="BE393" s="18"/>
      <c r="BF393" s="34"/>
      <c r="BG393" s="37"/>
      <c r="BH393" s="30"/>
      <c r="BI393" s="30"/>
      <c r="BJ393" s="30"/>
      <c r="BK393" s="30"/>
      <c r="BL393" s="30"/>
      <c r="BM393" s="30"/>
      <c r="BN393" s="30"/>
      <c r="BO393" s="30"/>
      <c r="BP393" s="30"/>
      <c r="BQ393" s="30"/>
      <c r="BR393" s="30"/>
      <c r="BS393" s="30"/>
      <c r="BT393" s="30"/>
      <c r="BU393" s="30"/>
      <c r="BV393" s="30"/>
      <c r="BW393" s="38"/>
    </row>
    <row r="394" spans="2:75" ht="13.5" customHeight="1">
      <c r="B394" s="29"/>
      <c r="C394" s="16"/>
      <c r="E394" s="177"/>
      <c r="G394" s="50"/>
      <c r="H394" s="17"/>
      <c r="I394" s="341"/>
      <c r="L394" s="56"/>
      <c r="O394" s="32"/>
      <c r="R394" s="56"/>
      <c r="U394" s="32"/>
      <c r="X394" s="56"/>
      <c r="AA394" s="32"/>
      <c r="AD394" s="56"/>
      <c r="AG394" s="34"/>
      <c r="AJ394" s="56"/>
      <c r="AM394" s="34"/>
      <c r="AP394" s="56"/>
      <c r="AS394" s="32"/>
      <c r="AV394" s="56"/>
      <c r="AY394" s="32"/>
      <c r="BB394" s="56"/>
      <c r="BC394" s="33"/>
      <c r="BD394" s="36"/>
      <c r="BE394" s="18"/>
      <c r="BF394" s="34"/>
      <c r="BG394" s="37"/>
      <c r="BH394" s="30"/>
      <c r="BI394" s="30"/>
      <c r="BJ394" s="30"/>
      <c r="BK394" s="30"/>
      <c r="BL394" s="30"/>
      <c r="BM394" s="30"/>
      <c r="BN394" s="30"/>
      <c r="BO394" s="30"/>
      <c r="BP394" s="30"/>
      <c r="BQ394" s="30"/>
      <c r="BR394" s="30"/>
      <c r="BS394" s="30"/>
      <c r="BT394" s="30"/>
      <c r="BU394" s="30"/>
      <c r="BV394" s="30"/>
      <c r="BW394" s="38"/>
    </row>
    <row r="395" spans="2:75" ht="13.5" customHeight="1">
      <c r="B395" s="29"/>
      <c r="C395" s="16"/>
      <c r="E395" s="177"/>
      <c r="G395" s="50"/>
      <c r="H395" s="17"/>
      <c r="I395" s="341"/>
      <c r="L395" s="56"/>
      <c r="O395" s="32"/>
      <c r="R395" s="56"/>
      <c r="U395" s="32"/>
      <c r="X395" s="56"/>
      <c r="AA395" s="32"/>
      <c r="AD395" s="56"/>
      <c r="AG395" s="34"/>
      <c r="AJ395" s="56"/>
      <c r="AM395" s="34"/>
      <c r="AP395" s="56"/>
      <c r="AS395" s="32"/>
      <c r="AV395" s="56"/>
      <c r="AY395" s="32"/>
      <c r="BB395" s="56"/>
      <c r="BC395" s="33"/>
      <c r="BD395" s="36"/>
      <c r="BE395" s="18"/>
      <c r="BF395" s="34"/>
      <c r="BG395" s="37"/>
      <c r="BH395" s="30"/>
      <c r="BI395" s="30"/>
      <c r="BJ395" s="30"/>
      <c r="BK395" s="30"/>
      <c r="BL395" s="30"/>
      <c r="BM395" s="30"/>
      <c r="BN395" s="30"/>
      <c r="BO395" s="30"/>
      <c r="BP395" s="30"/>
      <c r="BQ395" s="30"/>
      <c r="BR395" s="30"/>
      <c r="BS395" s="30"/>
      <c r="BT395" s="30"/>
      <c r="BU395" s="30"/>
      <c r="BV395" s="30"/>
      <c r="BW395" s="38"/>
    </row>
    <row r="396" spans="2:75" ht="13.5" customHeight="1">
      <c r="B396" s="29"/>
      <c r="C396" s="16"/>
      <c r="E396" s="177"/>
      <c r="G396" s="50"/>
      <c r="H396" s="17"/>
      <c r="I396" s="341"/>
      <c r="L396" s="56"/>
      <c r="O396" s="32"/>
      <c r="R396" s="56"/>
      <c r="U396" s="32"/>
      <c r="X396" s="56"/>
      <c r="AA396" s="32"/>
      <c r="AD396" s="56"/>
      <c r="AG396" s="34"/>
      <c r="AJ396" s="56"/>
      <c r="AM396" s="34"/>
      <c r="AP396" s="56"/>
      <c r="AS396" s="32"/>
      <c r="AV396" s="56"/>
      <c r="AY396" s="32"/>
      <c r="BB396" s="56"/>
      <c r="BC396" s="33"/>
      <c r="BD396" s="36"/>
      <c r="BE396" s="18"/>
      <c r="BF396" s="34"/>
      <c r="BG396" s="37"/>
      <c r="BH396" s="30"/>
      <c r="BI396" s="30"/>
      <c r="BJ396" s="30"/>
      <c r="BK396" s="30"/>
      <c r="BL396" s="30"/>
      <c r="BM396" s="30"/>
      <c r="BN396" s="30"/>
      <c r="BO396" s="30"/>
      <c r="BP396" s="30"/>
      <c r="BQ396" s="30"/>
      <c r="BR396" s="30"/>
      <c r="BS396" s="30"/>
      <c r="BT396" s="30"/>
      <c r="BU396" s="30"/>
      <c r="BV396" s="30"/>
      <c r="BW396" s="38"/>
    </row>
    <row r="397" spans="2:75" ht="13.5" customHeight="1">
      <c r="B397" s="29"/>
      <c r="C397" s="16"/>
      <c r="E397" s="177"/>
      <c r="G397" s="50"/>
      <c r="H397" s="17"/>
      <c r="I397" s="341"/>
      <c r="L397" s="56"/>
      <c r="O397" s="32"/>
      <c r="R397" s="56"/>
      <c r="U397" s="32"/>
      <c r="X397" s="56"/>
      <c r="AA397" s="32"/>
      <c r="AD397" s="56"/>
      <c r="AG397" s="34"/>
      <c r="AJ397" s="56"/>
      <c r="AM397" s="34"/>
      <c r="AP397" s="56"/>
      <c r="AS397" s="32"/>
      <c r="AV397" s="56"/>
      <c r="AY397" s="32"/>
      <c r="BB397" s="56"/>
      <c r="BC397" s="33"/>
      <c r="BD397" s="36"/>
      <c r="BE397" s="18"/>
      <c r="BF397" s="34"/>
      <c r="BG397" s="37"/>
      <c r="BH397" s="30"/>
      <c r="BI397" s="30"/>
      <c r="BJ397" s="30"/>
      <c r="BK397" s="30"/>
      <c r="BL397" s="30"/>
      <c r="BM397" s="30"/>
      <c r="BN397" s="30"/>
      <c r="BO397" s="30"/>
      <c r="BP397" s="30"/>
      <c r="BQ397" s="30"/>
      <c r="BR397" s="30"/>
      <c r="BS397" s="30"/>
      <c r="BT397" s="30"/>
      <c r="BU397" s="30"/>
      <c r="BV397" s="30"/>
      <c r="BW397" s="38"/>
    </row>
    <row r="398" spans="2:75" ht="13.5" customHeight="1">
      <c r="B398" s="29"/>
      <c r="C398" s="16"/>
      <c r="E398" s="177"/>
      <c r="G398" s="50"/>
      <c r="H398" s="17"/>
      <c r="I398" s="341"/>
      <c r="L398" s="56"/>
      <c r="O398" s="32"/>
      <c r="R398" s="56"/>
      <c r="U398" s="32"/>
      <c r="X398" s="56"/>
      <c r="AA398" s="32"/>
      <c r="AD398" s="56"/>
      <c r="AG398" s="34"/>
      <c r="AJ398" s="56"/>
      <c r="AM398" s="34"/>
      <c r="AP398" s="56"/>
      <c r="AS398" s="32"/>
      <c r="AV398" s="56"/>
      <c r="AY398" s="32"/>
      <c r="BB398" s="56"/>
      <c r="BC398" s="33"/>
      <c r="BD398" s="36"/>
      <c r="BE398" s="18"/>
      <c r="BF398" s="34"/>
      <c r="BG398" s="37"/>
      <c r="BH398" s="30"/>
      <c r="BI398" s="30"/>
      <c r="BJ398" s="30"/>
      <c r="BK398" s="30"/>
      <c r="BL398" s="30"/>
      <c r="BM398" s="30"/>
      <c r="BN398" s="30"/>
      <c r="BO398" s="30"/>
      <c r="BP398" s="30"/>
      <c r="BQ398" s="30"/>
      <c r="BR398" s="30"/>
      <c r="BS398" s="30"/>
      <c r="BT398" s="30"/>
      <c r="BU398" s="30"/>
      <c r="BV398" s="30"/>
      <c r="BW398" s="38"/>
    </row>
    <row r="399" spans="2:75" ht="13.5" customHeight="1">
      <c r="B399" s="29"/>
      <c r="C399" s="16"/>
      <c r="E399" s="177"/>
      <c r="G399" s="50"/>
      <c r="H399" s="17"/>
      <c r="I399" s="341"/>
      <c r="L399" s="56"/>
      <c r="O399" s="32"/>
      <c r="R399" s="56"/>
      <c r="U399" s="32"/>
      <c r="X399" s="56"/>
      <c r="AA399" s="32"/>
      <c r="AD399" s="56"/>
      <c r="AG399" s="34"/>
      <c r="AJ399" s="56"/>
      <c r="AM399" s="34"/>
      <c r="AP399" s="56"/>
      <c r="AS399" s="32"/>
      <c r="AV399" s="56"/>
      <c r="AY399" s="32"/>
      <c r="BB399" s="56"/>
      <c r="BC399" s="33"/>
      <c r="BD399" s="36"/>
      <c r="BE399" s="18"/>
      <c r="BF399" s="34"/>
      <c r="BG399" s="37"/>
      <c r="BH399" s="30"/>
      <c r="BI399" s="30"/>
      <c r="BJ399" s="30"/>
      <c r="BK399" s="30"/>
      <c r="BL399" s="30"/>
      <c r="BM399" s="30"/>
      <c r="BN399" s="30"/>
      <c r="BO399" s="30"/>
      <c r="BP399" s="30"/>
      <c r="BQ399" s="30"/>
      <c r="BR399" s="30"/>
      <c r="BS399" s="30"/>
      <c r="BT399" s="30"/>
      <c r="BU399" s="30"/>
      <c r="BV399" s="30"/>
      <c r="BW399" s="38"/>
    </row>
    <row r="400" spans="2:75" ht="13.5" customHeight="1">
      <c r="B400" s="29"/>
      <c r="C400" s="16"/>
      <c r="E400" s="177"/>
      <c r="G400" s="50"/>
      <c r="H400" s="17"/>
      <c r="I400" s="341"/>
      <c r="L400" s="56"/>
      <c r="O400" s="32"/>
      <c r="R400" s="56"/>
      <c r="U400" s="32"/>
      <c r="X400" s="56"/>
      <c r="AA400" s="32"/>
      <c r="AD400" s="56"/>
      <c r="AG400" s="34"/>
      <c r="AJ400" s="56"/>
      <c r="AM400" s="34"/>
      <c r="AP400" s="56"/>
      <c r="AS400" s="32"/>
      <c r="AV400" s="56"/>
      <c r="AY400" s="32"/>
      <c r="BB400" s="56"/>
      <c r="BC400" s="33"/>
      <c r="BD400" s="36"/>
      <c r="BE400" s="18"/>
      <c r="BF400" s="34"/>
      <c r="BG400" s="37"/>
      <c r="BH400" s="30"/>
      <c r="BI400" s="30"/>
      <c r="BJ400" s="30"/>
      <c r="BK400" s="30"/>
      <c r="BL400" s="30"/>
      <c r="BM400" s="30"/>
      <c r="BN400" s="30"/>
      <c r="BO400" s="30"/>
      <c r="BP400" s="30"/>
      <c r="BQ400" s="30"/>
      <c r="BR400" s="30"/>
      <c r="BS400" s="30"/>
      <c r="BT400" s="30"/>
      <c r="BU400" s="30"/>
      <c r="BV400" s="30"/>
      <c r="BW400" s="38"/>
    </row>
    <row r="401" spans="2:75" ht="13.5" customHeight="1">
      <c r="B401" s="29"/>
      <c r="C401" s="16"/>
      <c r="E401" s="177"/>
      <c r="G401" s="50"/>
      <c r="H401" s="17"/>
      <c r="I401" s="341"/>
      <c r="L401" s="56"/>
      <c r="O401" s="32"/>
      <c r="R401" s="56"/>
      <c r="U401" s="32"/>
      <c r="X401" s="56"/>
      <c r="AA401" s="32"/>
      <c r="AD401" s="56"/>
      <c r="AG401" s="34"/>
      <c r="AJ401" s="56"/>
      <c r="AM401" s="34"/>
      <c r="AP401" s="56"/>
      <c r="AS401" s="32"/>
      <c r="AV401" s="56"/>
      <c r="AY401" s="32"/>
      <c r="BB401" s="56"/>
      <c r="BC401" s="33"/>
      <c r="BD401" s="36"/>
      <c r="BE401" s="18"/>
      <c r="BF401" s="34"/>
      <c r="BG401" s="37"/>
      <c r="BH401" s="30"/>
      <c r="BI401" s="30"/>
      <c r="BJ401" s="30"/>
      <c r="BK401" s="30"/>
      <c r="BL401" s="30"/>
      <c r="BM401" s="30"/>
      <c r="BN401" s="30"/>
      <c r="BO401" s="30"/>
      <c r="BP401" s="30"/>
      <c r="BQ401" s="30"/>
      <c r="BR401" s="30"/>
      <c r="BS401" s="30"/>
      <c r="BT401" s="30"/>
      <c r="BU401" s="30"/>
      <c r="BV401" s="30"/>
      <c r="BW401" s="38"/>
    </row>
    <row r="402" spans="2:75" ht="13.5" customHeight="1">
      <c r="B402" s="29"/>
      <c r="C402" s="16"/>
      <c r="E402" s="177"/>
      <c r="G402" s="50"/>
      <c r="H402" s="17"/>
      <c r="I402" s="341"/>
      <c r="L402" s="56"/>
      <c r="O402" s="32"/>
      <c r="R402" s="56"/>
      <c r="U402" s="32"/>
      <c r="X402" s="56"/>
      <c r="AA402" s="32"/>
      <c r="AD402" s="56"/>
      <c r="AG402" s="34"/>
      <c r="AJ402" s="56"/>
      <c r="AM402" s="34"/>
      <c r="AP402" s="56"/>
      <c r="AS402" s="32"/>
      <c r="AV402" s="56"/>
      <c r="AY402" s="32"/>
      <c r="BB402" s="56"/>
      <c r="BC402" s="33"/>
      <c r="BD402" s="36"/>
      <c r="BE402" s="18"/>
      <c r="BF402" s="34"/>
      <c r="BG402" s="37"/>
      <c r="BH402" s="30"/>
      <c r="BI402" s="30"/>
      <c r="BJ402" s="30"/>
      <c r="BK402" s="30"/>
      <c r="BL402" s="30"/>
      <c r="BM402" s="30"/>
      <c r="BN402" s="30"/>
      <c r="BO402" s="30"/>
      <c r="BP402" s="30"/>
      <c r="BQ402" s="30"/>
      <c r="BR402" s="30"/>
      <c r="BS402" s="30"/>
      <c r="BT402" s="30"/>
      <c r="BU402" s="30"/>
      <c r="BV402" s="30"/>
      <c r="BW402" s="38"/>
    </row>
    <row r="403" spans="2:75" ht="13.5" customHeight="1">
      <c r="B403" s="29"/>
      <c r="C403" s="16"/>
      <c r="E403" s="177"/>
      <c r="G403" s="50"/>
      <c r="H403" s="17"/>
      <c r="I403" s="341"/>
      <c r="L403" s="56"/>
      <c r="O403" s="32"/>
      <c r="R403" s="56"/>
      <c r="U403" s="32"/>
      <c r="X403" s="56"/>
      <c r="AA403" s="32"/>
      <c r="AD403" s="56"/>
      <c r="AG403" s="34"/>
      <c r="AJ403" s="56"/>
      <c r="AM403" s="34"/>
      <c r="AP403" s="56"/>
      <c r="AS403" s="32"/>
      <c r="AV403" s="56"/>
      <c r="AY403" s="32"/>
      <c r="BB403" s="56"/>
      <c r="BC403" s="33"/>
      <c r="BD403" s="36"/>
      <c r="BE403" s="18"/>
      <c r="BF403" s="34"/>
      <c r="BG403" s="37"/>
      <c r="BH403" s="30"/>
      <c r="BI403" s="30"/>
      <c r="BJ403" s="30"/>
      <c r="BK403" s="30"/>
      <c r="BL403" s="30"/>
      <c r="BM403" s="30"/>
      <c r="BN403" s="30"/>
      <c r="BO403" s="30"/>
      <c r="BP403" s="30"/>
      <c r="BQ403" s="30"/>
      <c r="BR403" s="30"/>
      <c r="BS403" s="30"/>
      <c r="BT403" s="30"/>
      <c r="BU403" s="30"/>
      <c r="BV403" s="30"/>
      <c r="BW403" s="38"/>
    </row>
    <row r="404" spans="2:75" ht="13.5" customHeight="1">
      <c r="B404" s="29"/>
      <c r="C404" s="16"/>
      <c r="E404" s="177"/>
      <c r="G404" s="50"/>
      <c r="H404" s="17"/>
      <c r="I404" s="341"/>
      <c r="L404" s="56"/>
      <c r="O404" s="32"/>
      <c r="R404" s="56"/>
      <c r="U404" s="32"/>
      <c r="X404" s="56"/>
      <c r="AA404" s="32"/>
      <c r="AD404" s="56"/>
      <c r="AG404" s="34"/>
      <c r="AJ404" s="56"/>
      <c r="AM404" s="34"/>
      <c r="AP404" s="56"/>
      <c r="AS404" s="32"/>
      <c r="AV404" s="56"/>
      <c r="AY404" s="32"/>
      <c r="BB404" s="56"/>
      <c r="BC404" s="33"/>
      <c r="BD404" s="36"/>
      <c r="BE404" s="18"/>
      <c r="BF404" s="34"/>
      <c r="BG404" s="37"/>
      <c r="BH404" s="30"/>
      <c r="BI404" s="30"/>
      <c r="BJ404" s="30"/>
      <c r="BK404" s="30"/>
      <c r="BL404" s="30"/>
      <c r="BM404" s="30"/>
      <c r="BN404" s="30"/>
      <c r="BO404" s="30"/>
      <c r="BP404" s="30"/>
      <c r="BQ404" s="30"/>
      <c r="BR404" s="30"/>
      <c r="BS404" s="30"/>
      <c r="BT404" s="30"/>
      <c r="BU404" s="30"/>
      <c r="BV404" s="30"/>
      <c r="BW404" s="38"/>
    </row>
    <row r="405" spans="2:75" ht="13.5" customHeight="1">
      <c r="B405" s="29"/>
      <c r="C405" s="16"/>
      <c r="E405" s="177"/>
      <c r="G405" s="50"/>
      <c r="H405" s="17"/>
      <c r="I405" s="341"/>
      <c r="L405" s="56"/>
      <c r="O405" s="32"/>
      <c r="R405" s="56"/>
      <c r="U405" s="32"/>
      <c r="X405" s="56"/>
      <c r="AA405" s="32"/>
      <c r="AD405" s="56"/>
      <c r="AG405" s="34"/>
      <c r="AJ405" s="56"/>
      <c r="AM405" s="34"/>
      <c r="AP405" s="56"/>
      <c r="AS405" s="32"/>
      <c r="AV405" s="56"/>
      <c r="AY405" s="32"/>
      <c r="BB405" s="56"/>
      <c r="BC405" s="33"/>
      <c r="BD405" s="36"/>
      <c r="BE405" s="18"/>
      <c r="BF405" s="34"/>
      <c r="BG405" s="37"/>
      <c r="BH405" s="30"/>
      <c r="BI405" s="30"/>
      <c r="BJ405" s="30"/>
      <c r="BK405" s="30"/>
      <c r="BL405" s="30"/>
      <c r="BM405" s="30"/>
      <c r="BN405" s="30"/>
      <c r="BO405" s="30"/>
      <c r="BP405" s="30"/>
      <c r="BQ405" s="30"/>
      <c r="BR405" s="30"/>
      <c r="BS405" s="30"/>
      <c r="BT405" s="30"/>
      <c r="BU405" s="30"/>
      <c r="BV405" s="30"/>
      <c r="BW405" s="38"/>
    </row>
    <row r="406" spans="2:75" ht="13.5" customHeight="1">
      <c r="B406" s="29"/>
      <c r="C406" s="16"/>
      <c r="E406" s="177"/>
      <c r="G406" s="50"/>
      <c r="H406" s="17"/>
      <c r="I406" s="341"/>
      <c r="L406" s="56"/>
      <c r="O406" s="32"/>
      <c r="R406" s="56"/>
      <c r="U406" s="32"/>
      <c r="X406" s="56"/>
      <c r="AA406" s="32"/>
      <c r="AD406" s="56"/>
      <c r="AG406" s="34"/>
      <c r="AJ406" s="56"/>
      <c r="AM406" s="34"/>
      <c r="AP406" s="56"/>
      <c r="AS406" s="32"/>
      <c r="AV406" s="56"/>
      <c r="AY406" s="32"/>
      <c r="BB406" s="56"/>
      <c r="BC406" s="33"/>
      <c r="BD406" s="36"/>
      <c r="BE406" s="18"/>
      <c r="BF406" s="34"/>
      <c r="BG406" s="37"/>
      <c r="BH406" s="30"/>
      <c r="BI406" s="30"/>
      <c r="BJ406" s="30"/>
      <c r="BK406" s="30"/>
      <c r="BL406" s="30"/>
      <c r="BM406" s="30"/>
      <c r="BN406" s="30"/>
      <c r="BO406" s="30"/>
      <c r="BP406" s="30"/>
      <c r="BQ406" s="30"/>
      <c r="BR406" s="30"/>
      <c r="BS406" s="30"/>
      <c r="BT406" s="30"/>
      <c r="BU406" s="30"/>
      <c r="BV406" s="30"/>
      <c r="BW406" s="38"/>
    </row>
    <row r="407" spans="2:75" ht="13.5" customHeight="1">
      <c r="B407" s="29"/>
      <c r="C407" s="16"/>
      <c r="E407" s="177"/>
      <c r="G407" s="50"/>
      <c r="H407" s="17"/>
      <c r="I407" s="341"/>
      <c r="L407" s="56"/>
      <c r="O407" s="32"/>
      <c r="R407" s="56"/>
      <c r="U407" s="32"/>
      <c r="X407" s="56"/>
      <c r="AA407" s="32"/>
      <c r="AD407" s="56"/>
      <c r="AG407" s="34"/>
      <c r="AJ407" s="56"/>
      <c r="AM407" s="34"/>
      <c r="AP407" s="56"/>
      <c r="AS407" s="32"/>
      <c r="AV407" s="56"/>
      <c r="AY407" s="32"/>
      <c r="BB407" s="56"/>
      <c r="BC407" s="33"/>
      <c r="BD407" s="36"/>
      <c r="BE407" s="18"/>
      <c r="BF407" s="34"/>
      <c r="BG407" s="37"/>
      <c r="BH407" s="30"/>
      <c r="BI407" s="30"/>
      <c r="BJ407" s="30"/>
      <c r="BK407" s="30"/>
      <c r="BL407" s="30"/>
      <c r="BM407" s="30"/>
      <c r="BN407" s="30"/>
      <c r="BO407" s="30"/>
      <c r="BP407" s="30"/>
      <c r="BQ407" s="30"/>
      <c r="BR407" s="30"/>
      <c r="BS407" s="30"/>
      <c r="BT407" s="30"/>
      <c r="BU407" s="30"/>
      <c r="BV407" s="30"/>
      <c r="BW407" s="38"/>
    </row>
    <row r="408" spans="2:75" ht="13.5" customHeight="1">
      <c r="B408" s="29"/>
      <c r="C408" s="16"/>
      <c r="E408" s="177"/>
      <c r="G408" s="50"/>
      <c r="H408" s="17"/>
      <c r="I408" s="341"/>
      <c r="L408" s="56"/>
      <c r="O408" s="32"/>
      <c r="R408" s="56"/>
      <c r="U408" s="32"/>
      <c r="X408" s="56"/>
      <c r="AA408" s="32"/>
      <c r="AD408" s="56"/>
      <c r="AG408" s="34"/>
      <c r="AJ408" s="56"/>
      <c r="AM408" s="34"/>
      <c r="AP408" s="56"/>
      <c r="AS408" s="32"/>
      <c r="AV408" s="56"/>
      <c r="AY408" s="32"/>
      <c r="BB408" s="56"/>
      <c r="BC408" s="33"/>
      <c r="BD408" s="36"/>
      <c r="BE408" s="18"/>
      <c r="BF408" s="34"/>
      <c r="BG408" s="37"/>
      <c r="BH408" s="30"/>
      <c r="BI408" s="30"/>
      <c r="BJ408" s="30"/>
      <c r="BK408" s="30"/>
      <c r="BL408" s="30"/>
      <c r="BM408" s="30"/>
      <c r="BN408" s="30"/>
      <c r="BO408" s="30"/>
      <c r="BP408" s="30"/>
      <c r="BQ408" s="30"/>
      <c r="BR408" s="30"/>
      <c r="BS408" s="30"/>
      <c r="BT408" s="30"/>
      <c r="BU408" s="30"/>
      <c r="BV408" s="30"/>
      <c r="BW408" s="38"/>
    </row>
    <row r="409" spans="2:75" ht="13.5" customHeight="1">
      <c r="B409" s="29"/>
      <c r="C409" s="16"/>
      <c r="E409" s="177"/>
      <c r="G409" s="50"/>
      <c r="H409" s="17"/>
      <c r="I409" s="341"/>
      <c r="L409" s="56"/>
      <c r="O409" s="32"/>
      <c r="R409" s="56"/>
      <c r="U409" s="32"/>
      <c r="X409" s="56"/>
      <c r="AA409" s="32"/>
      <c r="AD409" s="56"/>
      <c r="AG409" s="34"/>
      <c r="AJ409" s="56"/>
      <c r="AM409" s="34"/>
      <c r="AP409" s="56"/>
      <c r="AS409" s="32"/>
      <c r="AV409" s="56"/>
      <c r="AY409" s="32"/>
      <c r="BB409" s="56"/>
      <c r="BC409" s="33"/>
      <c r="BD409" s="36"/>
      <c r="BE409" s="18"/>
      <c r="BF409" s="34"/>
      <c r="BG409" s="37"/>
      <c r="BH409" s="30"/>
      <c r="BI409" s="30"/>
      <c r="BJ409" s="30"/>
      <c r="BK409" s="30"/>
      <c r="BL409" s="30"/>
      <c r="BM409" s="30"/>
      <c r="BN409" s="30"/>
      <c r="BO409" s="30"/>
      <c r="BP409" s="30"/>
      <c r="BQ409" s="30"/>
      <c r="BR409" s="30"/>
      <c r="BS409" s="30"/>
      <c r="BT409" s="30"/>
      <c r="BU409" s="30"/>
      <c r="BV409" s="30"/>
      <c r="BW409" s="38"/>
    </row>
    <row r="410" spans="2:75" ht="13.5" customHeight="1">
      <c r="B410" s="29"/>
      <c r="C410" s="16"/>
      <c r="E410" s="177"/>
      <c r="G410" s="50"/>
      <c r="H410" s="17"/>
      <c r="I410" s="341"/>
      <c r="L410" s="56"/>
      <c r="O410" s="32"/>
      <c r="R410" s="56"/>
      <c r="U410" s="32"/>
      <c r="X410" s="56"/>
      <c r="AA410" s="32"/>
      <c r="AD410" s="56"/>
      <c r="AG410" s="34"/>
      <c r="AJ410" s="56"/>
      <c r="AM410" s="34"/>
      <c r="AP410" s="56"/>
      <c r="AS410" s="32"/>
      <c r="AV410" s="56"/>
      <c r="AY410" s="32"/>
      <c r="BB410" s="56"/>
      <c r="BC410" s="33"/>
      <c r="BD410" s="36"/>
      <c r="BE410" s="18"/>
      <c r="BF410" s="34"/>
      <c r="BG410" s="37"/>
      <c r="BH410" s="30"/>
      <c r="BI410" s="30"/>
      <c r="BJ410" s="30"/>
      <c r="BK410" s="30"/>
      <c r="BL410" s="30"/>
      <c r="BM410" s="30"/>
      <c r="BN410" s="30"/>
      <c r="BO410" s="30"/>
      <c r="BP410" s="30"/>
      <c r="BQ410" s="30"/>
      <c r="BR410" s="30"/>
      <c r="BS410" s="30"/>
      <c r="BT410" s="30"/>
      <c r="BU410" s="30"/>
      <c r="BV410" s="30"/>
      <c r="BW410" s="38"/>
    </row>
    <row r="411" spans="2:75" ht="13.5" customHeight="1">
      <c r="B411" s="29"/>
      <c r="C411" s="16"/>
      <c r="E411" s="177"/>
      <c r="G411" s="50"/>
      <c r="H411" s="17"/>
      <c r="I411" s="341"/>
      <c r="L411" s="56"/>
      <c r="O411" s="32"/>
      <c r="R411" s="56"/>
      <c r="U411" s="32"/>
      <c r="X411" s="56"/>
      <c r="AA411" s="32"/>
      <c r="AD411" s="56"/>
      <c r="AG411" s="34"/>
      <c r="AJ411" s="56"/>
      <c r="AM411" s="34"/>
      <c r="AP411" s="56"/>
      <c r="AS411" s="32"/>
      <c r="AV411" s="56"/>
      <c r="AY411" s="32"/>
      <c r="BB411" s="56"/>
      <c r="BC411" s="33"/>
      <c r="BD411" s="36"/>
      <c r="BE411" s="18"/>
      <c r="BF411" s="34"/>
      <c r="BG411" s="37"/>
      <c r="BH411" s="30"/>
      <c r="BI411" s="30"/>
      <c r="BJ411" s="30"/>
      <c r="BK411" s="30"/>
      <c r="BL411" s="30"/>
      <c r="BM411" s="30"/>
      <c r="BN411" s="30"/>
      <c r="BO411" s="30"/>
      <c r="BP411" s="30"/>
      <c r="BQ411" s="30"/>
      <c r="BR411" s="30"/>
      <c r="BS411" s="30"/>
      <c r="BT411" s="30"/>
      <c r="BU411" s="30"/>
      <c r="BV411" s="30"/>
      <c r="BW411" s="38"/>
    </row>
    <row r="412" spans="2:75" ht="13.5" customHeight="1">
      <c r="B412" s="29"/>
      <c r="C412" s="16"/>
      <c r="E412" s="177"/>
      <c r="G412" s="50"/>
      <c r="H412" s="17"/>
      <c r="I412" s="341"/>
      <c r="L412" s="56"/>
      <c r="O412" s="32"/>
      <c r="R412" s="56"/>
      <c r="U412" s="32"/>
      <c r="X412" s="56"/>
      <c r="AA412" s="32"/>
      <c r="AD412" s="56"/>
      <c r="AG412" s="34"/>
      <c r="AJ412" s="56"/>
      <c r="AM412" s="34"/>
      <c r="AP412" s="56"/>
      <c r="AS412" s="32"/>
      <c r="AV412" s="56"/>
      <c r="AY412" s="32"/>
      <c r="BB412" s="56"/>
      <c r="BC412" s="33"/>
      <c r="BD412" s="36"/>
      <c r="BE412" s="18"/>
      <c r="BF412" s="34"/>
      <c r="BG412" s="37"/>
      <c r="BH412" s="30"/>
      <c r="BI412" s="30"/>
      <c r="BJ412" s="30"/>
      <c r="BK412" s="30"/>
      <c r="BL412" s="30"/>
      <c r="BM412" s="30"/>
      <c r="BN412" s="30"/>
      <c r="BO412" s="30"/>
      <c r="BP412" s="30"/>
      <c r="BQ412" s="30"/>
      <c r="BR412" s="30"/>
      <c r="BS412" s="30"/>
      <c r="BT412" s="30"/>
      <c r="BU412" s="30"/>
      <c r="BV412" s="30"/>
      <c r="BW412" s="38"/>
    </row>
    <row r="413" spans="2:75" ht="13.5" customHeight="1">
      <c r="B413" s="29"/>
      <c r="C413" s="16"/>
      <c r="E413" s="177"/>
      <c r="G413" s="50"/>
      <c r="H413" s="17"/>
      <c r="I413" s="341"/>
      <c r="L413" s="56"/>
      <c r="O413" s="32"/>
      <c r="R413" s="56"/>
      <c r="U413" s="32"/>
      <c r="X413" s="56"/>
      <c r="AA413" s="32"/>
      <c r="AD413" s="56"/>
      <c r="AG413" s="34"/>
      <c r="AJ413" s="56"/>
      <c r="AM413" s="34"/>
      <c r="AP413" s="56"/>
      <c r="AS413" s="32"/>
      <c r="AV413" s="56"/>
      <c r="AY413" s="32"/>
      <c r="BB413" s="56"/>
      <c r="BC413" s="33"/>
      <c r="BD413" s="36"/>
      <c r="BE413" s="18"/>
      <c r="BF413" s="34"/>
      <c r="BG413" s="37"/>
      <c r="BH413" s="30"/>
      <c r="BI413" s="30"/>
      <c r="BJ413" s="30"/>
      <c r="BK413" s="30"/>
      <c r="BL413" s="30"/>
      <c r="BM413" s="30"/>
      <c r="BN413" s="30"/>
      <c r="BO413" s="30"/>
      <c r="BP413" s="30"/>
      <c r="BQ413" s="30"/>
      <c r="BR413" s="30"/>
      <c r="BS413" s="30"/>
      <c r="BT413" s="30"/>
      <c r="BU413" s="30"/>
      <c r="BV413" s="30"/>
      <c r="BW413" s="38"/>
    </row>
    <row r="414" spans="2:75" ht="13.5" customHeight="1">
      <c r="B414" s="29"/>
      <c r="C414" s="16"/>
      <c r="E414" s="177"/>
      <c r="G414" s="50"/>
      <c r="H414" s="17"/>
      <c r="I414" s="341"/>
      <c r="L414" s="56"/>
      <c r="O414" s="32"/>
      <c r="R414" s="56"/>
      <c r="U414" s="32"/>
      <c r="X414" s="56"/>
      <c r="AA414" s="32"/>
      <c r="AD414" s="56"/>
      <c r="AG414" s="34"/>
      <c r="AJ414" s="56"/>
      <c r="AM414" s="34"/>
      <c r="AP414" s="56"/>
      <c r="AS414" s="32"/>
      <c r="AV414" s="56"/>
      <c r="AY414" s="32"/>
      <c r="BB414" s="56"/>
      <c r="BC414" s="33"/>
      <c r="BD414" s="36"/>
      <c r="BE414" s="18"/>
      <c r="BF414" s="34"/>
      <c r="BG414" s="37"/>
      <c r="BH414" s="30"/>
      <c r="BI414" s="30"/>
      <c r="BJ414" s="30"/>
      <c r="BK414" s="30"/>
      <c r="BL414" s="30"/>
      <c r="BM414" s="30"/>
      <c r="BN414" s="30"/>
      <c r="BO414" s="30"/>
      <c r="BP414" s="30"/>
      <c r="BQ414" s="30"/>
      <c r="BR414" s="30"/>
      <c r="BS414" s="30"/>
      <c r="BT414" s="30"/>
      <c r="BU414" s="30"/>
      <c r="BV414" s="30"/>
      <c r="BW414" s="38"/>
    </row>
    <row r="415" spans="2:75" ht="13.5" customHeight="1">
      <c r="B415" s="29"/>
      <c r="C415" s="16"/>
      <c r="E415" s="177"/>
      <c r="G415" s="50"/>
      <c r="H415" s="17"/>
      <c r="I415" s="341"/>
      <c r="L415" s="56"/>
      <c r="O415" s="32"/>
      <c r="R415" s="56"/>
      <c r="U415" s="32"/>
      <c r="X415" s="56"/>
      <c r="AA415" s="32"/>
      <c r="AD415" s="56"/>
      <c r="AG415" s="34"/>
      <c r="AJ415" s="56"/>
      <c r="AM415" s="34"/>
      <c r="AP415" s="56"/>
      <c r="AS415" s="32"/>
      <c r="AV415" s="56"/>
      <c r="AY415" s="32"/>
      <c r="BB415" s="56"/>
      <c r="BC415" s="33"/>
      <c r="BD415" s="36"/>
      <c r="BE415" s="18"/>
      <c r="BF415" s="34"/>
      <c r="BG415" s="37"/>
      <c r="BH415" s="30"/>
      <c r="BI415" s="30"/>
      <c r="BJ415" s="30"/>
      <c r="BK415" s="30"/>
      <c r="BL415" s="30"/>
      <c r="BM415" s="30"/>
      <c r="BN415" s="30"/>
      <c r="BO415" s="30"/>
      <c r="BP415" s="30"/>
      <c r="BQ415" s="30"/>
      <c r="BR415" s="30"/>
      <c r="BS415" s="30"/>
      <c r="BT415" s="30"/>
      <c r="BU415" s="30"/>
      <c r="BV415" s="30"/>
      <c r="BW415" s="38"/>
    </row>
    <row r="416" spans="2:75" ht="13.5" customHeight="1">
      <c r="B416" s="29"/>
      <c r="C416" s="16"/>
      <c r="E416" s="177"/>
      <c r="G416" s="50"/>
      <c r="H416" s="17"/>
      <c r="I416" s="341"/>
      <c r="L416" s="56"/>
      <c r="O416" s="32"/>
      <c r="R416" s="56"/>
      <c r="U416" s="32"/>
      <c r="X416" s="56"/>
      <c r="AA416" s="32"/>
      <c r="AD416" s="56"/>
      <c r="AG416" s="34"/>
      <c r="AJ416" s="56"/>
      <c r="AM416" s="34"/>
      <c r="AP416" s="56"/>
      <c r="AS416" s="32"/>
      <c r="AV416" s="56"/>
      <c r="AY416" s="32"/>
      <c r="BB416" s="56"/>
      <c r="BC416" s="33"/>
      <c r="BD416" s="36"/>
      <c r="BE416" s="18"/>
      <c r="BF416" s="34"/>
      <c r="BG416" s="37"/>
      <c r="BH416" s="30"/>
      <c r="BI416" s="30"/>
      <c r="BJ416" s="30"/>
      <c r="BK416" s="30"/>
      <c r="BL416" s="30"/>
      <c r="BM416" s="30"/>
      <c r="BN416" s="30"/>
      <c r="BO416" s="30"/>
      <c r="BP416" s="30"/>
      <c r="BQ416" s="30"/>
      <c r="BR416" s="30"/>
      <c r="BS416" s="30"/>
      <c r="BT416" s="30"/>
      <c r="BU416" s="30"/>
      <c r="BV416" s="30"/>
      <c r="BW416" s="38"/>
    </row>
    <row r="417" spans="2:75" ht="13.5" customHeight="1">
      <c r="B417" s="29"/>
      <c r="C417" s="16"/>
      <c r="E417" s="177"/>
      <c r="G417" s="50"/>
      <c r="H417" s="17"/>
      <c r="I417" s="341"/>
      <c r="L417" s="56"/>
      <c r="O417" s="32"/>
      <c r="R417" s="56"/>
      <c r="U417" s="32"/>
      <c r="X417" s="56"/>
      <c r="AA417" s="32"/>
      <c r="AD417" s="56"/>
      <c r="AG417" s="34"/>
      <c r="AJ417" s="56"/>
      <c r="AM417" s="34"/>
      <c r="AP417" s="56"/>
      <c r="AS417" s="32"/>
      <c r="AV417" s="56"/>
      <c r="AY417" s="32"/>
      <c r="BB417" s="56"/>
      <c r="BC417" s="33"/>
      <c r="BD417" s="36"/>
      <c r="BE417" s="18"/>
      <c r="BF417" s="34"/>
      <c r="BG417" s="37"/>
      <c r="BH417" s="30"/>
      <c r="BI417" s="30"/>
      <c r="BJ417" s="30"/>
      <c r="BK417" s="30"/>
      <c r="BL417" s="30"/>
      <c r="BM417" s="30"/>
      <c r="BN417" s="30"/>
      <c r="BO417" s="30"/>
      <c r="BP417" s="30"/>
      <c r="BQ417" s="30"/>
      <c r="BR417" s="30"/>
      <c r="BS417" s="30"/>
      <c r="BT417" s="30"/>
      <c r="BU417" s="30"/>
      <c r="BV417" s="30"/>
      <c r="BW417" s="38"/>
    </row>
    <row r="418" spans="2:75" ht="13.5" customHeight="1">
      <c r="B418" s="29"/>
      <c r="C418" s="16"/>
      <c r="E418" s="177"/>
      <c r="G418" s="50"/>
      <c r="H418" s="17"/>
      <c r="I418" s="341"/>
      <c r="L418" s="56"/>
      <c r="O418" s="32"/>
      <c r="R418" s="56"/>
      <c r="U418" s="32"/>
      <c r="X418" s="56"/>
      <c r="AA418" s="32"/>
      <c r="AD418" s="56"/>
      <c r="AG418" s="34"/>
      <c r="AJ418" s="56"/>
      <c r="AM418" s="34"/>
      <c r="AP418" s="56"/>
      <c r="AS418" s="32"/>
      <c r="AV418" s="56"/>
      <c r="AY418" s="32"/>
      <c r="BB418" s="56"/>
      <c r="BC418" s="33"/>
      <c r="BD418" s="36"/>
      <c r="BE418" s="18"/>
      <c r="BF418" s="34"/>
      <c r="BG418" s="37"/>
      <c r="BH418" s="30"/>
      <c r="BI418" s="30"/>
      <c r="BJ418" s="30"/>
      <c r="BK418" s="30"/>
      <c r="BL418" s="30"/>
      <c r="BM418" s="30"/>
      <c r="BN418" s="30"/>
      <c r="BO418" s="30"/>
      <c r="BP418" s="30"/>
      <c r="BQ418" s="30"/>
      <c r="BR418" s="30"/>
      <c r="BS418" s="30"/>
      <c r="BT418" s="30"/>
      <c r="BU418" s="30"/>
      <c r="BV418" s="30"/>
      <c r="BW418" s="38"/>
    </row>
    <row r="419" spans="2:75" ht="13.5" customHeight="1">
      <c r="B419" s="29"/>
      <c r="C419" s="16"/>
      <c r="E419" s="177"/>
      <c r="G419" s="50"/>
      <c r="H419" s="17"/>
      <c r="I419" s="341"/>
      <c r="L419" s="56"/>
      <c r="O419" s="32"/>
      <c r="R419" s="56"/>
      <c r="U419" s="32"/>
      <c r="X419" s="56"/>
      <c r="AA419" s="32"/>
      <c r="AD419" s="56"/>
      <c r="AG419" s="34"/>
      <c r="AJ419" s="56"/>
      <c r="AM419" s="34"/>
      <c r="AP419" s="56"/>
      <c r="AS419" s="32"/>
      <c r="AV419" s="56"/>
      <c r="AY419" s="32"/>
      <c r="BB419" s="56"/>
      <c r="BC419" s="33"/>
      <c r="BD419" s="36"/>
      <c r="BE419" s="18"/>
      <c r="BF419" s="34"/>
      <c r="BG419" s="37"/>
      <c r="BH419" s="30"/>
      <c r="BI419" s="30"/>
      <c r="BJ419" s="30"/>
      <c r="BK419" s="30"/>
      <c r="BL419" s="30"/>
      <c r="BM419" s="30"/>
      <c r="BN419" s="30"/>
      <c r="BO419" s="30"/>
      <c r="BP419" s="30"/>
      <c r="BQ419" s="30"/>
      <c r="BR419" s="30"/>
      <c r="BS419" s="30"/>
      <c r="BT419" s="30"/>
      <c r="BU419" s="30"/>
      <c r="BV419" s="30"/>
      <c r="BW419" s="38"/>
    </row>
    <row r="420" spans="2:75" ht="13.5" customHeight="1">
      <c r="B420" s="29"/>
      <c r="C420" s="16"/>
      <c r="E420" s="177"/>
      <c r="G420" s="50"/>
      <c r="H420" s="17"/>
      <c r="I420" s="341"/>
      <c r="L420" s="56"/>
      <c r="O420" s="32"/>
      <c r="R420" s="56"/>
      <c r="U420" s="32"/>
      <c r="X420" s="56"/>
      <c r="AA420" s="32"/>
      <c r="AD420" s="56"/>
      <c r="AG420" s="34"/>
      <c r="AJ420" s="56"/>
      <c r="AM420" s="34"/>
      <c r="AP420" s="56"/>
      <c r="AS420" s="32"/>
      <c r="AV420" s="56"/>
      <c r="AY420" s="32"/>
      <c r="BB420" s="56"/>
      <c r="BC420" s="33"/>
      <c r="BD420" s="36"/>
      <c r="BE420" s="18"/>
      <c r="BF420" s="34"/>
      <c r="BG420" s="37"/>
      <c r="BH420" s="30"/>
      <c r="BI420" s="30"/>
      <c r="BJ420" s="30"/>
      <c r="BK420" s="30"/>
      <c r="BL420" s="30"/>
      <c r="BM420" s="30"/>
      <c r="BN420" s="30"/>
      <c r="BO420" s="30"/>
      <c r="BP420" s="30"/>
      <c r="BQ420" s="30"/>
      <c r="BR420" s="30"/>
      <c r="BS420" s="30"/>
      <c r="BT420" s="30"/>
      <c r="BU420" s="30"/>
      <c r="BV420" s="30"/>
      <c r="BW420" s="38"/>
    </row>
    <row r="421" spans="2:75" ht="13.5" customHeight="1">
      <c r="B421" s="29"/>
      <c r="C421" s="16"/>
      <c r="E421" s="177"/>
      <c r="G421" s="50"/>
      <c r="H421" s="17"/>
      <c r="I421" s="341"/>
      <c r="L421" s="56"/>
      <c r="O421" s="32"/>
      <c r="R421" s="56"/>
      <c r="U421" s="32"/>
      <c r="X421" s="56"/>
      <c r="AA421" s="32"/>
      <c r="AD421" s="56"/>
      <c r="AG421" s="34"/>
      <c r="AJ421" s="56"/>
      <c r="AM421" s="34"/>
      <c r="AP421" s="56"/>
      <c r="AS421" s="32"/>
      <c r="AV421" s="56"/>
      <c r="AY421" s="32"/>
      <c r="BB421" s="56"/>
      <c r="BC421" s="33"/>
      <c r="BD421" s="36"/>
      <c r="BE421" s="18"/>
      <c r="BF421" s="34"/>
      <c r="BG421" s="37"/>
      <c r="BH421" s="30"/>
      <c r="BI421" s="30"/>
      <c r="BJ421" s="30"/>
      <c r="BK421" s="30"/>
      <c r="BL421" s="30"/>
      <c r="BM421" s="30"/>
      <c r="BN421" s="30"/>
      <c r="BO421" s="30"/>
      <c r="BP421" s="30"/>
      <c r="BQ421" s="30"/>
      <c r="BR421" s="30"/>
      <c r="BS421" s="30"/>
      <c r="BT421" s="30"/>
      <c r="BU421" s="30"/>
      <c r="BV421" s="30"/>
      <c r="BW421" s="38"/>
    </row>
    <row r="422" spans="2:75" ht="13.5" customHeight="1">
      <c r="B422" s="29"/>
      <c r="C422" s="16"/>
      <c r="E422" s="177"/>
      <c r="G422" s="50"/>
      <c r="H422" s="17"/>
      <c r="I422" s="341"/>
      <c r="L422" s="56"/>
      <c r="O422" s="32"/>
      <c r="R422" s="56"/>
      <c r="U422" s="32"/>
      <c r="X422" s="56"/>
      <c r="AA422" s="32"/>
      <c r="AD422" s="56"/>
      <c r="AG422" s="34"/>
      <c r="AJ422" s="56"/>
      <c r="AM422" s="34"/>
      <c r="AP422" s="56"/>
      <c r="AS422" s="32"/>
      <c r="AV422" s="56"/>
      <c r="AY422" s="32"/>
      <c r="BB422" s="56"/>
      <c r="BC422" s="33"/>
      <c r="BD422" s="36"/>
      <c r="BE422" s="18"/>
      <c r="BF422" s="34"/>
      <c r="BG422" s="37"/>
      <c r="BH422" s="30"/>
      <c r="BI422" s="30"/>
      <c r="BJ422" s="30"/>
      <c r="BK422" s="30"/>
      <c r="BL422" s="30"/>
      <c r="BM422" s="30"/>
      <c r="BN422" s="30"/>
      <c r="BO422" s="30"/>
      <c r="BP422" s="30"/>
      <c r="BQ422" s="30"/>
      <c r="BR422" s="30"/>
      <c r="BS422" s="30"/>
      <c r="BT422" s="30"/>
      <c r="BU422" s="30"/>
      <c r="BV422" s="30"/>
      <c r="BW422" s="38"/>
    </row>
    <row r="423" spans="2:75" ht="13.5" customHeight="1">
      <c r="B423" s="29"/>
      <c r="C423" s="16"/>
      <c r="E423" s="177"/>
      <c r="G423" s="50"/>
      <c r="H423" s="17"/>
      <c r="I423" s="341"/>
      <c r="L423" s="56"/>
      <c r="O423" s="32"/>
      <c r="R423" s="56"/>
      <c r="U423" s="32"/>
      <c r="X423" s="56"/>
      <c r="AA423" s="32"/>
      <c r="AD423" s="56"/>
      <c r="AG423" s="34"/>
      <c r="AJ423" s="56"/>
      <c r="AM423" s="34"/>
      <c r="AP423" s="56"/>
      <c r="AS423" s="32"/>
      <c r="AV423" s="56"/>
      <c r="AY423" s="32"/>
      <c r="BB423" s="56"/>
      <c r="BC423" s="33"/>
      <c r="BD423" s="36"/>
      <c r="BE423" s="18"/>
      <c r="BF423" s="34"/>
      <c r="BG423" s="37"/>
      <c r="BH423" s="30"/>
      <c r="BI423" s="30"/>
      <c r="BJ423" s="30"/>
      <c r="BK423" s="30"/>
      <c r="BL423" s="30"/>
      <c r="BM423" s="30"/>
      <c r="BN423" s="30"/>
      <c r="BO423" s="30"/>
      <c r="BP423" s="30"/>
      <c r="BQ423" s="30"/>
      <c r="BR423" s="30"/>
      <c r="BS423" s="30"/>
      <c r="BT423" s="30"/>
      <c r="BU423" s="30"/>
      <c r="BV423" s="30"/>
      <c r="BW423" s="38"/>
    </row>
    <row r="424" spans="2:75" ht="13.5" customHeight="1">
      <c r="B424" s="29"/>
      <c r="C424" s="16"/>
      <c r="E424" s="177"/>
      <c r="G424" s="50"/>
      <c r="H424" s="17"/>
      <c r="I424" s="341"/>
      <c r="L424" s="56"/>
      <c r="O424" s="32"/>
      <c r="R424" s="56"/>
      <c r="U424" s="32"/>
      <c r="X424" s="56"/>
      <c r="AA424" s="32"/>
      <c r="AD424" s="56"/>
      <c r="AG424" s="34"/>
      <c r="AJ424" s="56"/>
      <c r="AM424" s="34"/>
      <c r="AP424" s="56"/>
      <c r="AS424" s="32"/>
      <c r="AV424" s="56"/>
      <c r="AY424" s="32"/>
      <c r="BB424" s="56"/>
      <c r="BC424" s="33"/>
      <c r="BD424" s="36"/>
      <c r="BE424" s="18"/>
      <c r="BF424" s="34"/>
      <c r="BG424" s="37"/>
      <c r="BH424" s="30"/>
      <c r="BI424" s="30"/>
      <c r="BJ424" s="30"/>
      <c r="BK424" s="30"/>
      <c r="BL424" s="30"/>
      <c r="BM424" s="30"/>
      <c r="BN424" s="30"/>
      <c r="BO424" s="30"/>
      <c r="BP424" s="30"/>
      <c r="BQ424" s="30"/>
      <c r="BR424" s="30"/>
      <c r="BS424" s="30"/>
      <c r="BT424" s="30"/>
      <c r="BU424" s="30"/>
      <c r="BV424" s="30"/>
      <c r="BW424" s="38"/>
    </row>
    <row r="425" spans="2:75" ht="13.5" customHeight="1">
      <c r="B425" s="29"/>
      <c r="C425" s="16"/>
      <c r="E425" s="177"/>
      <c r="G425" s="50"/>
      <c r="H425" s="17"/>
      <c r="I425" s="341"/>
      <c r="L425" s="56"/>
      <c r="O425" s="32"/>
      <c r="R425" s="56"/>
      <c r="U425" s="32"/>
      <c r="X425" s="56"/>
      <c r="AA425" s="32"/>
      <c r="AD425" s="56"/>
      <c r="AG425" s="34"/>
      <c r="AJ425" s="56"/>
      <c r="AM425" s="34"/>
      <c r="AP425" s="56"/>
      <c r="AS425" s="32"/>
      <c r="AV425" s="56"/>
      <c r="AY425" s="32"/>
      <c r="BB425" s="56"/>
      <c r="BC425" s="33"/>
      <c r="BD425" s="36"/>
      <c r="BE425" s="18"/>
      <c r="BF425" s="34"/>
      <c r="BG425" s="37"/>
      <c r="BH425" s="30"/>
      <c r="BI425" s="30"/>
      <c r="BJ425" s="30"/>
      <c r="BK425" s="30"/>
      <c r="BL425" s="30"/>
      <c r="BM425" s="30"/>
      <c r="BN425" s="30"/>
      <c r="BO425" s="30"/>
      <c r="BP425" s="30"/>
      <c r="BQ425" s="30"/>
      <c r="BR425" s="30"/>
      <c r="BS425" s="30"/>
      <c r="BT425" s="30"/>
      <c r="BU425" s="30"/>
      <c r="BV425" s="30"/>
      <c r="BW425" s="38"/>
    </row>
    <row r="426" spans="2:75" ht="13.5" customHeight="1">
      <c r="B426" s="29"/>
      <c r="C426" s="16"/>
      <c r="E426" s="177"/>
      <c r="G426" s="50"/>
      <c r="H426" s="17"/>
      <c r="I426" s="341"/>
      <c r="L426" s="56"/>
      <c r="O426" s="32"/>
      <c r="R426" s="56"/>
      <c r="U426" s="32"/>
      <c r="X426" s="56"/>
      <c r="AA426" s="32"/>
      <c r="AD426" s="56"/>
      <c r="AG426" s="34"/>
      <c r="AJ426" s="56"/>
      <c r="AM426" s="34"/>
      <c r="AP426" s="56"/>
      <c r="AS426" s="32"/>
      <c r="AV426" s="56"/>
      <c r="AY426" s="32"/>
      <c r="BB426" s="56"/>
      <c r="BC426" s="33"/>
      <c r="BD426" s="36"/>
      <c r="BE426" s="18"/>
      <c r="BF426" s="34"/>
      <c r="BG426" s="37"/>
      <c r="BH426" s="30"/>
      <c r="BI426" s="30"/>
      <c r="BJ426" s="30"/>
      <c r="BK426" s="30"/>
      <c r="BL426" s="30"/>
      <c r="BM426" s="30"/>
      <c r="BN426" s="30"/>
      <c r="BO426" s="30"/>
      <c r="BP426" s="30"/>
      <c r="BQ426" s="30"/>
      <c r="BR426" s="30"/>
      <c r="BS426" s="30"/>
      <c r="BT426" s="30"/>
      <c r="BU426" s="30"/>
      <c r="BV426" s="30"/>
      <c r="BW426" s="38"/>
    </row>
    <row r="427" ht="12.75">
      <c r="I427" s="343"/>
    </row>
    <row r="428" ht="12.75">
      <c r="I428" s="343"/>
    </row>
    <row r="429" ht="12.75">
      <c r="I429" s="343"/>
    </row>
    <row r="430" ht="12.75">
      <c r="I430" s="343"/>
    </row>
    <row r="431" ht="12.75">
      <c r="I431" s="343"/>
    </row>
    <row r="432" ht="12.75">
      <c r="I432" s="343"/>
    </row>
    <row r="433" ht="12.75">
      <c r="I433" s="343"/>
    </row>
    <row r="434" ht="12.75">
      <c r="I434" s="343"/>
    </row>
    <row r="435" ht="12.75">
      <c r="I435" s="343"/>
    </row>
    <row r="436" ht="12.75">
      <c r="I436" s="343"/>
    </row>
    <row r="437" ht="12.75">
      <c r="I437" s="343"/>
    </row>
    <row r="438" ht="12.75">
      <c r="I438" s="343"/>
    </row>
    <row r="439" ht="12.75">
      <c r="I439" s="343"/>
    </row>
    <row r="440" ht="12.75">
      <c r="I440" s="343"/>
    </row>
    <row r="441" ht="12.75">
      <c r="I441" s="343"/>
    </row>
    <row r="442" ht="12.75">
      <c r="I442" s="343"/>
    </row>
    <row r="443" ht="12.75">
      <c r="I443" s="343"/>
    </row>
    <row r="444" ht="12.75">
      <c r="I444" s="343"/>
    </row>
    <row r="445" ht="12.75">
      <c r="I445" s="343"/>
    </row>
    <row r="446" ht="12.75">
      <c r="I446" s="343"/>
    </row>
    <row r="447" ht="12.75">
      <c r="I447" s="343"/>
    </row>
    <row r="448" ht="12.75">
      <c r="I448" s="343"/>
    </row>
    <row r="449" ht="12.75">
      <c r="I449" s="343"/>
    </row>
    <row r="450" ht="12.75">
      <c r="I450" s="343"/>
    </row>
    <row r="451" ht="12.75">
      <c r="I451" s="343"/>
    </row>
    <row r="452" ht="12.75">
      <c r="I452" s="343"/>
    </row>
    <row r="453" ht="12.75">
      <c r="I453" s="343"/>
    </row>
    <row r="454" ht="12.75">
      <c r="I454" s="343"/>
    </row>
    <row r="455" ht="12.75">
      <c r="I455" s="343"/>
    </row>
    <row r="456" ht="12.75">
      <c r="I456" s="343"/>
    </row>
    <row r="457" ht="12.75">
      <c r="I457" s="343"/>
    </row>
    <row r="458" ht="12.75">
      <c r="I458" s="343"/>
    </row>
    <row r="459" spans="1:177" s="4" customFormat="1" ht="12.75">
      <c r="A459" s="48"/>
      <c r="B459" s="47"/>
      <c r="C459" s="45"/>
      <c r="D459" s="120"/>
      <c r="E459" s="178"/>
      <c r="F459" s="31"/>
      <c r="G459" s="51"/>
      <c r="H459" s="16"/>
      <c r="I459" s="343"/>
      <c r="J459" s="252"/>
      <c r="K459" s="55"/>
      <c r="L459" s="58"/>
      <c r="M459" s="15"/>
      <c r="N459" s="18"/>
      <c r="O459" s="43"/>
      <c r="P459" s="168"/>
      <c r="Q459" s="55"/>
      <c r="R459" s="58"/>
      <c r="S459" s="15"/>
      <c r="T459" s="18"/>
      <c r="U459" s="43"/>
      <c r="V459" s="168"/>
      <c r="W459" s="55"/>
      <c r="X459" s="58"/>
      <c r="Y459" s="202"/>
      <c r="Z459" s="18"/>
      <c r="AA459" s="43"/>
      <c r="AB459" s="168"/>
      <c r="AC459" s="55"/>
      <c r="AD459" s="58"/>
      <c r="AE459" s="35"/>
      <c r="AF459" s="18"/>
      <c r="AG459" s="35"/>
      <c r="AH459" s="59"/>
      <c r="AI459" s="55"/>
      <c r="AJ459" s="58"/>
      <c r="AK459" s="35"/>
      <c r="AL459" s="18"/>
      <c r="AM459" s="35"/>
      <c r="AN459" s="59"/>
      <c r="AO459" s="55"/>
      <c r="AP459" s="58"/>
      <c r="AQ459" s="15"/>
      <c r="AR459" s="18"/>
      <c r="AS459" s="43"/>
      <c r="AT459" s="59"/>
      <c r="AU459" s="55"/>
      <c r="AV459" s="58"/>
      <c r="AW459" s="15"/>
      <c r="AX459" s="18"/>
      <c r="AY459" s="43"/>
      <c r="AZ459" s="57"/>
      <c r="BA459" s="55"/>
      <c r="BB459" s="58"/>
      <c r="BC459" s="44"/>
      <c r="BD459" s="19"/>
      <c r="BE459" s="19"/>
      <c r="BF459" s="15"/>
      <c r="BG459" s="45"/>
      <c r="BH459" s="46"/>
      <c r="BI459" s="46"/>
      <c r="BJ459" s="46"/>
      <c r="BK459" s="46"/>
      <c r="BL459" s="46"/>
      <c r="BM459" s="46"/>
      <c r="BN459" s="46"/>
      <c r="BO459" s="46"/>
      <c r="BP459" s="46"/>
      <c r="BQ459" s="46"/>
      <c r="BR459" s="46"/>
      <c r="BS459" s="46"/>
      <c r="BT459" s="46"/>
      <c r="BU459" s="46"/>
      <c r="BV459" s="46"/>
      <c r="BW459" s="46"/>
      <c r="BX459" s="42"/>
      <c r="BY459" s="35"/>
      <c r="BZ459" s="35"/>
      <c r="CA459" s="35"/>
      <c r="CB459" s="35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</row>
    <row r="460" ht="12.75">
      <c r="I460" s="343"/>
    </row>
    <row r="461" ht="12.75">
      <c r="I461" s="343"/>
    </row>
    <row r="462" ht="12.75">
      <c r="I462" s="343"/>
    </row>
    <row r="463" ht="12.75">
      <c r="I463" s="343"/>
    </row>
    <row r="464" ht="12.75">
      <c r="I464" s="343"/>
    </row>
    <row r="465" ht="12.75">
      <c r="I465" s="343"/>
    </row>
    <row r="466" ht="12.75">
      <c r="I466" s="343"/>
    </row>
    <row r="467" ht="12.75">
      <c r="I467" s="343"/>
    </row>
    <row r="468" ht="12.75">
      <c r="I468" s="343"/>
    </row>
    <row r="469" ht="12.75">
      <c r="I469" s="343"/>
    </row>
    <row r="470" ht="12.75">
      <c r="I470" s="343"/>
    </row>
    <row r="471" ht="12.75">
      <c r="I471" s="343"/>
    </row>
    <row r="472" ht="12.75">
      <c r="I472" s="343"/>
    </row>
    <row r="473" ht="12.75">
      <c r="I473" s="343"/>
    </row>
    <row r="474" ht="12.75">
      <c r="I474" s="343"/>
    </row>
    <row r="475" ht="12.75">
      <c r="I475" s="343"/>
    </row>
    <row r="476" ht="12.75">
      <c r="I476" s="343"/>
    </row>
    <row r="477" ht="12.75">
      <c r="I477" s="343"/>
    </row>
    <row r="478" ht="12.75">
      <c r="I478" s="343"/>
    </row>
    <row r="479" ht="12.75">
      <c r="I479" s="343"/>
    </row>
    <row r="480" ht="12.75">
      <c r="I480" s="343"/>
    </row>
    <row r="481" ht="12.75">
      <c r="I481" s="343"/>
    </row>
    <row r="482" ht="12.75">
      <c r="I482" s="343"/>
    </row>
    <row r="483" ht="12.75">
      <c r="I483" s="343"/>
    </row>
    <row r="484" ht="12.75">
      <c r="I484" s="343"/>
    </row>
    <row r="485" ht="12.75">
      <c r="I485" s="343"/>
    </row>
    <row r="486" ht="12.75">
      <c r="I486" s="343"/>
    </row>
    <row r="487" ht="12.75">
      <c r="I487" s="343"/>
    </row>
    <row r="488" ht="12.75">
      <c r="I488" s="343"/>
    </row>
    <row r="489" ht="12.75">
      <c r="I489" s="343"/>
    </row>
    <row r="490" ht="12.75">
      <c r="I490" s="343"/>
    </row>
    <row r="491" ht="12.75">
      <c r="I491" s="343"/>
    </row>
    <row r="492" ht="12.75">
      <c r="I492" s="343"/>
    </row>
    <row r="493" ht="12.75">
      <c r="I493" s="343"/>
    </row>
    <row r="494" ht="12.75">
      <c r="I494" s="343"/>
    </row>
    <row r="495" ht="12.75">
      <c r="I495" s="343"/>
    </row>
    <row r="496" ht="12.75">
      <c r="I496" s="343"/>
    </row>
  </sheetData>
  <sheetProtection/>
  <autoFilter ref="A1:BW309">
    <sortState ref="A2:BW496">
      <sortCondition descending="1" sortBy="value" ref="I2:I496"/>
    </sortState>
  </autoFilter>
  <mergeCells count="40">
    <mergeCell ref="A1:A4"/>
    <mergeCell ref="BF1:BF3"/>
    <mergeCell ref="E1:E3"/>
    <mergeCell ref="D1:D3"/>
    <mergeCell ref="C1:C3"/>
    <mergeCell ref="B1:B3"/>
    <mergeCell ref="H1:H3"/>
    <mergeCell ref="G1:G3"/>
    <mergeCell ref="F1:F3"/>
    <mergeCell ref="J3:L3"/>
    <mergeCell ref="AZ2:BB2"/>
    <mergeCell ref="I1:I3"/>
    <mergeCell ref="P3:R3"/>
    <mergeCell ref="J2:L2"/>
    <mergeCell ref="P2:R2"/>
    <mergeCell ref="V2:X2"/>
    <mergeCell ref="S2:U2"/>
    <mergeCell ref="Y2:AA2"/>
    <mergeCell ref="AW2:AY2"/>
    <mergeCell ref="M3:O3"/>
    <mergeCell ref="BG1:BG3"/>
    <mergeCell ref="V3:X3"/>
    <mergeCell ref="AN3:AP3"/>
    <mergeCell ref="BD1:BD3"/>
    <mergeCell ref="BC1:BC3"/>
    <mergeCell ref="AB3:AD3"/>
    <mergeCell ref="AE3:AG3"/>
    <mergeCell ref="AH3:AJ3"/>
    <mergeCell ref="AK3:AM3"/>
    <mergeCell ref="AB2:AD2"/>
    <mergeCell ref="M2:O2"/>
    <mergeCell ref="AT3:AV3"/>
    <mergeCell ref="S3:U3"/>
    <mergeCell ref="Y3:AA3"/>
    <mergeCell ref="AQ2:AS2"/>
    <mergeCell ref="AT2:AV2"/>
    <mergeCell ref="AN2:AP2"/>
    <mergeCell ref="AE2:AG2"/>
    <mergeCell ref="AH2:AJ2"/>
    <mergeCell ref="AK2:AM2"/>
  </mergeCells>
  <conditionalFormatting sqref="Y259:Y283 BX222:CC225 BX77:CC77 BX80:CC80 BX84:CC85 BX5:CC22 P5 AE5 AB5 BX91:CC207 AH5 AK5 AN5 AN259:AN283 AK259:AK303 AH259:AH283 AE259:AE283 S259:S283 BX231:CC283 AB259:AB283 P259:P283 V259:V283">
    <cfRule type="expression" priority="823" dxfId="60">
      <formula>IF(Ranglijst2019!#REF!="N",TRUE,FALSE)</formula>
    </cfRule>
  </conditionalFormatting>
  <conditionalFormatting sqref="S5">
    <cfRule type="expression" priority="703" dxfId="60">
      <formula>IF(Ranglijst2019!#REF!="N",TRUE,FALSE)</formula>
    </cfRule>
  </conditionalFormatting>
  <conditionalFormatting sqref="V5">
    <cfRule type="expression" priority="702" dxfId="60">
      <formula>IF(Ranglijst2019!#REF!="N",TRUE,FALSE)</formula>
    </cfRule>
  </conditionalFormatting>
  <conditionalFormatting sqref="V4">
    <cfRule type="expression" priority="663" dxfId="60">
      <formula>IF(Ranglijst2019!#REF!="N",TRUE,FALSE)</formula>
    </cfRule>
  </conditionalFormatting>
  <conditionalFormatting sqref="Y284:Y426">
    <cfRule type="expression" priority="647" dxfId="60">
      <formula>IF(Ranglijst2019!#REF!="N",TRUE,FALSE)</formula>
    </cfRule>
  </conditionalFormatting>
  <conditionalFormatting sqref="BX284:CC426 AB284:AB426 AE284:AE426 AH284:AH426 AK304:AK426 AN284:AN426">
    <cfRule type="expression" priority="650" dxfId="60">
      <formula>IF(Ranglijst2019!#REF!="N",TRUE,FALSE)</formula>
    </cfRule>
  </conditionalFormatting>
  <conditionalFormatting sqref="V284:V426">
    <cfRule type="expression" priority="648" dxfId="60">
      <formula>IF(Ranglijst2019!#REF!="N",TRUE,FALSE)</formula>
    </cfRule>
  </conditionalFormatting>
  <conditionalFormatting sqref="BX24:CC39">
    <cfRule type="expression" priority="632" dxfId="60">
      <formula>IF(Ranglijst2019!#REF!="N",TRUE,FALSE)</formula>
    </cfRule>
  </conditionalFormatting>
  <conditionalFormatting sqref="BX41:CC49">
    <cfRule type="expression" priority="629" dxfId="60">
      <formula>IF(Ranglijst2019!#REF!="N",TRUE,FALSE)</formula>
    </cfRule>
  </conditionalFormatting>
  <conditionalFormatting sqref="BX51:CC51">
    <cfRule type="expression" priority="626" dxfId="60">
      <formula>IF(Ranglijst2019!#REF!="N",TRUE,FALSE)</formula>
    </cfRule>
  </conditionalFormatting>
  <conditionalFormatting sqref="BX53:CC61">
    <cfRule type="expression" priority="623" dxfId="60">
      <formula>IF(Ranglijst2019!#REF!="N",TRUE,FALSE)</formula>
    </cfRule>
  </conditionalFormatting>
  <conditionalFormatting sqref="BX65:CC76">
    <cfRule type="expression" priority="620" dxfId="60">
      <formula>IF(Ranglijst2019!#REF!="N",TRUE,FALSE)</formula>
    </cfRule>
  </conditionalFormatting>
  <conditionalFormatting sqref="BX78:CC79">
    <cfRule type="expression" priority="617" dxfId="60">
      <formula>IF(Ranglijst2019!#REF!="N",TRUE,FALSE)</formula>
    </cfRule>
  </conditionalFormatting>
  <conditionalFormatting sqref="BX81:CC83">
    <cfRule type="expression" priority="614" dxfId="60">
      <formula>IF(Ranglijst2019!#REF!="N",TRUE,FALSE)</formula>
    </cfRule>
  </conditionalFormatting>
  <conditionalFormatting sqref="BX86:CC90">
    <cfRule type="expression" priority="611" dxfId="60">
      <formula>IF(Ranglijst2019!#REF!="N",TRUE,FALSE)</formula>
    </cfRule>
  </conditionalFormatting>
  <conditionalFormatting sqref="BX208:CC208">
    <cfRule type="expression" priority="603" dxfId="60">
      <formula>IF(Ranglijst2019!#REF!="N",TRUE,FALSE)</formula>
    </cfRule>
  </conditionalFormatting>
  <conditionalFormatting sqref="BX213:CC220">
    <cfRule type="expression" priority="591" dxfId="60">
      <formula>IF(Ranglijst2019!#REF!="N",TRUE,FALSE)</formula>
    </cfRule>
  </conditionalFormatting>
  <conditionalFormatting sqref="BX209:CC209">
    <cfRule type="expression" priority="558" dxfId="60">
      <formula>IF(Ranglijst2019!#REF!="N",TRUE,FALSE)</formula>
    </cfRule>
  </conditionalFormatting>
  <conditionalFormatting sqref="BX210:CC210">
    <cfRule type="expression" priority="551" dxfId="60">
      <formula>IF(Ranglijst2019!#REF!="N",TRUE,FALSE)</formula>
    </cfRule>
  </conditionalFormatting>
  <conditionalFormatting sqref="BX211:CC211">
    <cfRule type="expression" priority="544" dxfId="60">
      <formula>IF(Ranglijst2019!#REF!="N",TRUE,FALSE)</formula>
    </cfRule>
  </conditionalFormatting>
  <conditionalFormatting sqref="BX212:CC212">
    <cfRule type="expression" priority="537" dxfId="60">
      <formula>IF(Ranglijst2019!#REF!="N",TRUE,FALSE)</formula>
    </cfRule>
  </conditionalFormatting>
  <conditionalFormatting sqref="AZ5 AW5 AZ259:AZ283 AW259:AW283">
    <cfRule type="expression" priority="515" dxfId="60">
      <formula>IF(Ranglijst2019!#REF!="N",TRUE,FALSE)</formula>
    </cfRule>
  </conditionalFormatting>
  <conditionalFormatting sqref="AW284:AW426 AZ284:AZ426">
    <cfRule type="expression" priority="514" dxfId="60">
      <formula>IF(Ranglijst2019!#REF!="N",TRUE,FALSE)</formula>
    </cfRule>
  </conditionalFormatting>
  <conditionalFormatting sqref="AQ259:AQ283">
    <cfRule type="expression" priority="479" dxfId="60">
      <formula>IF(Ranglijst2019!#REF!="N",TRUE,FALSE)</formula>
    </cfRule>
  </conditionalFormatting>
  <conditionalFormatting sqref="AQ284:AQ426">
    <cfRule type="expression" priority="478" dxfId="60">
      <formula>IF(Ranglijst2019!#REF!="N",TRUE,FALSE)</formula>
    </cfRule>
  </conditionalFormatting>
  <conditionalFormatting sqref="AW5 AQ259:AQ283 AW259:AW283">
    <cfRule type="expression" priority="432" dxfId="60">
      <formula>IF(Ranglijst2019!#REF!="N",TRUE,FALSE)</formula>
    </cfRule>
  </conditionalFormatting>
  <conditionalFormatting sqref="AQ284:AQ426 AW284:AW426">
    <cfRule type="expression" priority="431" dxfId="60">
      <formula>IF(Ranglijst2019!#REF!="N",TRUE,FALSE)</formula>
    </cfRule>
  </conditionalFormatting>
  <conditionalFormatting sqref="AN5 AN259:AN283">
    <cfRule type="expression" priority="416" dxfId="60">
      <formula>IF(Ranglijst2019!#REF!="N",TRUE,FALSE)</formula>
    </cfRule>
  </conditionalFormatting>
  <conditionalFormatting sqref="AN284:AN426">
    <cfRule type="expression" priority="415" dxfId="60">
      <formula>IF(Ranglijst2019!#REF!="N",TRUE,FALSE)</formula>
    </cfRule>
  </conditionalFormatting>
  <conditionalFormatting sqref="AN5">
    <cfRule type="expression" priority="396" dxfId="60">
      <formula>IF(Ranglijst2019!#REF!="N",TRUE,FALSE)</formula>
    </cfRule>
  </conditionalFormatting>
  <conditionalFormatting sqref="AT5 AT259:AT283">
    <cfRule type="expression" priority="371" dxfId="60">
      <formula>IF(Ranglijst2019!#REF!="N",TRUE,FALSE)</formula>
    </cfRule>
  </conditionalFormatting>
  <conditionalFormatting sqref="AT284:AT426">
    <cfRule type="expression" priority="370" dxfId="60">
      <formula>IF(Ranglijst2019!#REF!="N",TRUE,FALSE)</formula>
    </cfRule>
  </conditionalFormatting>
  <conditionalFormatting sqref="AT5 AT259:AT283">
    <cfRule type="expression" priority="352" dxfId="60">
      <formula>IF(Ranglijst2019!#REF!="N",TRUE,FALSE)</formula>
    </cfRule>
  </conditionalFormatting>
  <conditionalFormatting sqref="AT284:AT426">
    <cfRule type="expression" priority="351" dxfId="60">
      <formula>IF(Ranglijst2019!#REF!="N",TRUE,FALSE)</formula>
    </cfRule>
  </conditionalFormatting>
  <conditionalFormatting sqref="AT5">
    <cfRule type="expression" priority="342" dxfId="60">
      <formula>IF(Ranglijst2019!#REF!="N",TRUE,FALSE)</formula>
    </cfRule>
  </conditionalFormatting>
  <conditionalFormatting sqref="AQ5">
    <cfRule type="expression" priority="337" dxfId="60">
      <formula>IF(Ranglijst2019!#REF!="N",TRUE,FALSE)</formula>
    </cfRule>
  </conditionalFormatting>
  <conditionalFormatting sqref="AQ5">
    <cfRule type="expression" priority="336" dxfId="60">
      <formula>IF(Ranglijst2019!#REF!="N",TRUE,FALSE)</formula>
    </cfRule>
  </conditionalFormatting>
  <conditionalFormatting sqref="AQ5">
    <cfRule type="expression" priority="335" dxfId="60">
      <formula>IF(Ranglijst2019!#REF!="N",TRUE,FALSE)</formula>
    </cfRule>
  </conditionalFormatting>
  <conditionalFormatting sqref="BX226:CC226">
    <cfRule type="expression" priority="201" dxfId="60">
      <formula>IF(Ranglijst2019!#REF!="N",TRUE,FALSE)</formula>
    </cfRule>
  </conditionalFormatting>
  <conditionalFormatting sqref="BX227:CC227">
    <cfRule type="expression" priority="169" dxfId="60">
      <formula>IF(Ranglijst2019!#REF!="N",TRUE,FALSE)</formula>
    </cfRule>
  </conditionalFormatting>
  <conditionalFormatting sqref="BX228:CC228">
    <cfRule type="expression" priority="137" dxfId="60">
      <formula>IF(Ranglijst2019!#REF!="N",TRUE,FALSE)</formula>
    </cfRule>
  </conditionalFormatting>
  <conditionalFormatting sqref="BX229:CC229">
    <cfRule type="expression" priority="105" dxfId="60">
      <formula>IF(Ranglijst2019!#REF!="N",TRUE,FALSE)</formula>
    </cfRule>
  </conditionalFormatting>
  <conditionalFormatting sqref="BX230:CC230">
    <cfRule type="expression" priority="89" dxfId="60">
      <formula>IF(Ranglijst2019!#REF!="N",TRUE,FALSE)</formula>
    </cfRule>
  </conditionalFormatting>
  <conditionalFormatting sqref="M259:M283">
    <cfRule type="expression" priority="67" dxfId="60">
      <formula>IF(Ranglijst2019!#REF!="N",TRUE,FALSE)</formula>
    </cfRule>
  </conditionalFormatting>
  <conditionalFormatting sqref="M5">
    <cfRule type="expression" priority="66" dxfId="60">
      <formula>IF(Ranglijst2019!#REF!="N",TRUE,FALSE)</formula>
    </cfRule>
  </conditionalFormatting>
  <conditionalFormatting sqref="BX221:CC221">
    <cfRule type="expression" priority="37" dxfId="60">
      <formula>IF(Ranglijst2019!#REF!="N",TRUE,FALSE)</formula>
    </cfRule>
  </conditionalFormatting>
  <conditionalFormatting sqref="P6:P258 AE6:AE258 AB6:AB258 AH6:AH258 AK6:AK258 AN6:AN258">
    <cfRule type="expression" priority="14" dxfId="60">
      <formula>IF(Ranglijst2019!#REF!="N",TRUE,FALSE)</formula>
    </cfRule>
  </conditionalFormatting>
  <conditionalFormatting sqref="S6:S258">
    <cfRule type="expression" priority="13" dxfId="60">
      <formula>IF(Ranglijst2019!#REF!="N",TRUE,FALSE)</formula>
    </cfRule>
  </conditionalFormatting>
  <conditionalFormatting sqref="V6:V258">
    <cfRule type="expression" priority="12" dxfId="60">
      <formula>IF(Ranglijst2019!#REF!="N",TRUE,FALSE)</formula>
    </cfRule>
  </conditionalFormatting>
  <conditionalFormatting sqref="AZ6:AZ258 AW6:AW258">
    <cfRule type="expression" priority="11" dxfId="60">
      <formula>IF(Ranglijst2019!#REF!="N",TRUE,FALSE)</formula>
    </cfRule>
  </conditionalFormatting>
  <conditionalFormatting sqref="AW6:AW258">
    <cfRule type="expression" priority="10" dxfId="60">
      <formula>IF(Ranglijst2019!#REF!="N",TRUE,FALSE)</formula>
    </cfRule>
  </conditionalFormatting>
  <conditionalFormatting sqref="AN6:AN258">
    <cfRule type="expression" priority="9" dxfId="60">
      <formula>IF(Ranglijst2019!#REF!="N",TRUE,FALSE)</formula>
    </cfRule>
  </conditionalFormatting>
  <conditionalFormatting sqref="AN6:AN258">
    <cfRule type="expression" priority="8" dxfId="60">
      <formula>IF(Ranglijst2019!#REF!="N",TRUE,FALSE)</formula>
    </cfRule>
  </conditionalFormatting>
  <conditionalFormatting sqref="AT6:AT258">
    <cfRule type="expression" priority="7" dxfId="60">
      <formula>IF(Ranglijst2019!#REF!="N",TRUE,FALSE)</formula>
    </cfRule>
  </conditionalFormatting>
  <conditionalFormatting sqref="AT6:AT258">
    <cfRule type="expression" priority="6" dxfId="60">
      <formula>IF(Ranglijst2019!#REF!="N",TRUE,FALSE)</formula>
    </cfRule>
  </conditionalFormatting>
  <conditionalFormatting sqref="AT6:AT258">
    <cfRule type="expression" priority="5" dxfId="60">
      <formula>IF(Ranglijst2019!#REF!="N",TRUE,FALSE)</formula>
    </cfRule>
  </conditionalFormatting>
  <conditionalFormatting sqref="AQ6:AQ258">
    <cfRule type="expression" priority="4" dxfId="60">
      <formula>IF(Ranglijst2019!#REF!="N",TRUE,FALSE)</formula>
    </cfRule>
  </conditionalFormatting>
  <conditionalFormatting sqref="AQ6:AQ258">
    <cfRule type="expression" priority="3" dxfId="60">
      <formula>IF(Ranglijst2019!#REF!="N",TRUE,FALSE)</formula>
    </cfRule>
  </conditionalFormatting>
  <conditionalFormatting sqref="AQ6:AQ258">
    <cfRule type="expression" priority="2" dxfId="60">
      <formula>IF(Ranglijst2019!#REF!="N",TRUE,FALSE)</formula>
    </cfRule>
  </conditionalFormatting>
  <conditionalFormatting sqref="M6:M258">
    <cfRule type="expression" priority="1" dxfId="60">
      <formula>IF(Ranglijst2019!#REF!="N",TRUE,FALSE)</formula>
    </cfRule>
  </conditionalFormatting>
  <printOptions gridLines="1"/>
  <pageMargins left="0.5511811023622047" right="0.4724409448818898" top="0.6692913385826772" bottom="0.6692913385826772" header="0.4724409448818898" footer="0.5118110236220472"/>
  <pageSetup orientation="landscape" paperSize="9" scale="86"/>
  <headerFooter alignWithMargins="0">
    <oddHeader>&amp;C&amp;A</oddHeader>
    <oddFooter>&amp;CPagina 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10"/>
  <sheetViews>
    <sheetView zoomScale="240" zoomScaleNormal="240" zoomScalePageLayoutView="0" workbookViewId="0" topLeftCell="A1">
      <selection activeCell="R26" sqref="R26"/>
    </sheetView>
  </sheetViews>
  <sheetFormatPr defaultColWidth="12" defaultRowHeight="11.25"/>
  <cols>
    <col min="1" max="1" width="17" style="0" bestFit="1" customWidth="1"/>
    <col min="2" max="2" width="10.5" style="0" bestFit="1" customWidth="1"/>
    <col min="3" max="3" width="29.16015625" style="0" bestFit="1" customWidth="1"/>
    <col min="4" max="4" width="4.16015625" style="0" bestFit="1" customWidth="1"/>
    <col min="5" max="5" width="1.171875" style="0" bestFit="1" customWidth="1"/>
    <col min="6" max="6" width="8" style="0" bestFit="1" customWidth="1"/>
    <col min="7" max="21" width="3.5" style="0" bestFit="1" customWidth="1"/>
  </cols>
  <sheetData>
    <row r="1" spans="1:6" ht="11.25">
      <c r="A1" s="62" t="s">
        <v>309</v>
      </c>
      <c r="B1" s="63"/>
      <c r="C1" s="63"/>
      <c r="D1" s="65"/>
      <c r="E1" s="65"/>
      <c r="F1" s="65"/>
    </row>
    <row r="2" spans="1:6" ht="11.25">
      <c r="A2" s="63" t="s">
        <v>310</v>
      </c>
      <c r="B2" s="63">
        <v>9</v>
      </c>
      <c r="C2" s="63"/>
      <c r="D2" s="65"/>
      <c r="E2" s="65"/>
      <c r="F2" s="65"/>
    </row>
    <row r="3" spans="1:6" ht="11.25">
      <c r="A3" s="63" t="s">
        <v>293</v>
      </c>
      <c r="B3" s="75" t="s">
        <v>385</v>
      </c>
      <c r="C3" s="63"/>
      <c r="D3" s="65"/>
      <c r="E3" s="65"/>
      <c r="F3" s="65"/>
    </row>
    <row r="4" spans="1:6" ht="11.25">
      <c r="A4" s="63" t="s">
        <v>294</v>
      </c>
      <c r="B4" s="75" t="s">
        <v>261</v>
      </c>
      <c r="C4" s="63"/>
      <c r="D4" s="65"/>
      <c r="E4" s="65"/>
      <c r="F4" s="65"/>
    </row>
    <row r="5" spans="1:6" ht="11.25">
      <c r="A5" s="63" t="s">
        <v>295</v>
      </c>
      <c r="B5" s="261">
        <v>43702</v>
      </c>
      <c r="C5" s="63"/>
      <c r="D5" s="65"/>
      <c r="E5" s="65"/>
      <c r="F5" s="65"/>
    </row>
    <row r="6" spans="1:6" ht="11.25">
      <c r="A6" s="63" t="s">
        <v>296</v>
      </c>
      <c r="B6" s="75">
        <f>1.25</f>
        <v>1.25</v>
      </c>
      <c r="C6" s="63"/>
      <c r="D6" s="65"/>
      <c r="E6" s="65"/>
      <c r="F6" s="65"/>
    </row>
    <row r="7" spans="1:6" ht="11.25">
      <c r="A7" s="63" t="s">
        <v>287</v>
      </c>
      <c r="B7" s="63">
        <v>3</v>
      </c>
      <c r="C7" s="63"/>
      <c r="D7" s="65"/>
      <c r="E7" s="65"/>
      <c r="F7" s="65"/>
    </row>
    <row r="8" spans="4:6" ht="11.25">
      <c r="D8" s="65"/>
      <c r="E8" s="65"/>
      <c r="F8" s="65"/>
    </row>
    <row r="9" spans="1:6" ht="11.25">
      <c r="A9">
        <v>0</v>
      </c>
      <c r="D9" s="65">
        <v>0</v>
      </c>
      <c r="E9" s="65"/>
      <c r="F9" s="65"/>
    </row>
    <row r="10" spans="1:21" ht="11.25">
      <c r="A10" s="66" t="s">
        <v>292</v>
      </c>
      <c r="B10" s="67" t="s">
        <v>311</v>
      </c>
      <c r="C10" s="67" t="s">
        <v>312</v>
      </c>
      <c r="D10" s="162" t="s">
        <v>5</v>
      </c>
      <c r="E10" s="163" t="s">
        <v>5</v>
      </c>
      <c r="F10" s="162" t="s">
        <v>249</v>
      </c>
      <c r="G10" s="66">
        <v>1</v>
      </c>
      <c r="H10" s="66">
        <f aca="true" t="shared" si="0" ref="H10:M10">G10+1</f>
        <v>2</v>
      </c>
      <c r="I10" s="66">
        <f t="shared" si="0"/>
        <v>3</v>
      </c>
      <c r="J10" s="66">
        <f t="shared" si="0"/>
        <v>4</v>
      </c>
      <c r="K10" s="66">
        <f t="shared" si="0"/>
        <v>5</v>
      </c>
      <c r="L10" s="66">
        <f t="shared" si="0"/>
        <v>6</v>
      </c>
      <c r="M10" s="66">
        <f t="shared" si="0"/>
        <v>7</v>
      </c>
      <c r="N10" s="66"/>
      <c r="O10" s="66"/>
      <c r="P10" s="66"/>
      <c r="Q10" s="66"/>
      <c r="R10" s="66"/>
      <c r="S10" s="66"/>
      <c r="T10" s="66"/>
      <c r="U10" s="66"/>
    </row>
    <row r="11" spans="1:13" ht="12.75">
      <c r="A11" s="257">
        <v>1</v>
      </c>
      <c r="B11" s="263" t="s">
        <v>244</v>
      </c>
      <c r="C11" s="263" t="s">
        <v>33</v>
      </c>
      <c r="D11" s="263">
        <v>1</v>
      </c>
      <c r="E11" s="183"/>
      <c r="F11" s="183">
        <f>SUM(G11:U11)-MAX(G11:M11)</f>
        <v>18</v>
      </c>
      <c r="G11" s="183">
        <v>10</v>
      </c>
      <c r="H11">
        <v>13</v>
      </c>
      <c r="I11">
        <v>3</v>
      </c>
      <c r="J11">
        <v>1</v>
      </c>
      <c r="K11">
        <v>1</v>
      </c>
      <c r="L11">
        <v>2</v>
      </c>
      <c r="M11">
        <v>1</v>
      </c>
    </row>
    <row r="12" spans="1:13" ht="12.75">
      <c r="A12" s="257">
        <f>A11+1</f>
        <v>2</v>
      </c>
      <c r="B12" s="263" t="s">
        <v>213</v>
      </c>
      <c r="C12" s="263" t="s">
        <v>146</v>
      </c>
      <c r="D12" s="263">
        <f>D11+1</f>
        <v>2</v>
      </c>
      <c r="E12" s="183"/>
      <c r="F12" s="183">
        <f>SUM(G12:U12)-MAX(G12:M12)</f>
        <v>22</v>
      </c>
      <c r="G12">
        <v>8</v>
      </c>
      <c r="H12">
        <v>2</v>
      </c>
      <c r="I12">
        <v>9</v>
      </c>
      <c r="J12">
        <v>4</v>
      </c>
      <c r="K12">
        <v>4</v>
      </c>
      <c r="L12">
        <v>1</v>
      </c>
      <c r="M12">
        <v>3</v>
      </c>
    </row>
    <row r="13" spans="1:13" ht="12.75">
      <c r="A13" s="257">
        <f aca="true" t="shared" si="1" ref="A13:A44">A12+1</f>
        <v>3</v>
      </c>
      <c r="B13" s="263" t="s">
        <v>75</v>
      </c>
      <c r="C13" s="263" t="s">
        <v>105</v>
      </c>
      <c r="D13" s="263">
        <f aca="true" t="shared" si="2" ref="D13:D44">D12+1</f>
        <v>3</v>
      </c>
      <c r="E13" s="183"/>
      <c r="F13" s="183">
        <f aca="true" t="shared" si="3" ref="F13:F44">SUM(G13:U13)-MAX(G13:M13)</f>
        <v>25</v>
      </c>
      <c r="G13">
        <v>1</v>
      </c>
      <c r="H13">
        <v>9</v>
      </c>
      <c r="I13">
        <v>1</v>
      </c>
      <c r="J13">
        <v>9</v>
      </c>
      <c r="K13">
        <v>12</v>
      </c>
      <c r="L13">
        <v>3</v>
      </c>
      <c r="M13">
        <v>2</v>
      </c>
    </row>
    <row r="14" spans="1:13" ht="12.75">
      <c r="A14" s="257">
        <f t="shared" si="1"/>
        <v>4</v>
      </c>
      <c r="B14" s="263" t="s">
        <v>188</v>
      </c>
      <c r="C14" s="263" t="s">
        <v>45</v>
      </c>
      <c r="D14" s="263">
        <f t="shared" si="2"/>
        <v>4</v>
      </c>
      <c r="E14" s="183"/>
      <c r="F14" s="183">
        <f t="shared" si="3"/>
        <v>32</v>
      </c>
      <c r="G14">
        <v>11</v>
      </c>
      <c r="H14">
        <v>1</v>
      </c>
      <c r="I14">
        <v>4</v>
      </c>
      <c r="J14">
        <v>17</v>
      </c>
      <c r="K14">
        <v>2</v>
      </c>
      <c r="L14">
        <v>4</v>
      </c>
      <c r="M14">
        <v>10</v>
      </c>
    </row>
    <row r="15" spans="1:13" ht="12.75">
      <c r="A15" s="257">
        <f t="shared" si="1"/>
        <v>5</v>
      </c>
      <c r="B15" s="263" t="s">
        <v>238</v>
      </c>
      <c r="C15" s="263" t="s">
        <v>90</v>
      </c>
      <c r="D15" s="263">
        <f t="shared" si="2"/>
        <v>5</v>
      </c>
      <c r="E15" s="183"/>
      <c r="F15" s="183">
        <f t="shared" si="3"/>
        <v>44</v>
      </c>
      <c r="G15">
        <v>4</v>
      </c>
      <c r="H15">
        <v>25</v>
      </c>
      <c r="I15">
        <v>8</v>
      </c>
      <c r="J15">
        <v>3</v>
      </c>
      <c r="K15">
        <v>6</v>
      </c>
      <c r="L15">
        <v>6</v>
      </c>
      <c r="M15">
        <v>17</v>
      </c>
    </row>
    <row r="16" spans="1:13" ht="12.75">
      <c r="A16" s="257">
        <f t="shared" si="1"/>
        <v>6</v>
      </c>
      <c r="B16" s="263" t="s">
        <v>11</v>
      </c>
      <c r="C16" s="263" t="s">
        <v>95</v>
      </c>
      <c r="D16" s="257">
        <f t="shared" si="2"/>
        <v>6</v>
      </c>
      <c r="E16" s="183"/>
      <c r="F16" s="183">
        <f t="shared" si="3"/>
        <v>47</v>
      </c>
      <c r="G16">
        <v>12</v>
      </c>
      <c r="H16">
        <v>5</v>
      </c>
      <c r="I16">
        <v>6</v>
      </c>
      <c r="J16">
        <v>5</v>
      </c>
      <c r="K16">
        <v>10</v>
      </c>
      <c r="L16">
        <v>9</v>
      </c>
      <c r="M16">
        <v>14</v>
      </c>
    </row>
    <row r="17" spans="1:13" ht="12.75">
      <c r="A17" s="257">
        <f t="shared" si="1"/>
        <v>7</v>
      </c>
      <c r="B17" s="263" t="s">
        <v>51</v>
      </c>
      <c r="C17" s="263" t="s">
        <v>70</v>
      </c>
      <c r="D17" s="257">
        <f t="shared" si="2"/>
        <v>7</v>
      </c>
      <c r="E17" s="183"/>
      <c r="F17" s="183">
        <f t="shared" si="3"/>
        <v>52</v>
      </c>
      <c r="G17">
        <v>14</v>
      </c>
      <c r="H17">
        <v>4</v>
      </c>
      <c r="I17">
        <v>11</v>
      </c>
      <c r="J17">
        <v>6</v>
      </c>
      <c r="K17">
        <v>13</v>
      </c>
      <c r="L17">
        <v>12</v>
      </c>
      <c r="M17">
        <v>6</v>
      </c>
    </row>
    <row r="18" spans="1:13" ht="12.75">
      <c r="A18" s="257">
        <f t="shared" si="1"/>
        <v>8</v>
      </c>
      <c r="B18" s="259" t="s">
        <v>386</v>
      </c>
      <c r="C18" s="263" t="s">
        <v>404</v>
      </c>
      <c r="D18" s="257">
        <f t="shared" si="2"/>
        <v>8</v>
      </c>
      <c r="E18" s="183"/>
      <c r="F18" s="183">
        <f t="shared" si="3"/>
        <v>55</v>
      </c>
      <c r="G18">
        <v>35</v>
      </c>
      <c r="H18">
        <v>8</v>
      </c>
      <c r="I18">
        <v>24</v>
      </c>
      <c r="J18">
        <v>2</v>
      </c>
      <c r="K18">
        <v>5</v>
      </c>
      <c r="L18">
        <v>7</v>
      </c>
      <c r="M18">
        <v>9</v>
      </c>
    </row>
    <row r="19" spans="1:13" ht="12.75">
      <c r="A19" s="257">
        <f t="shared" si="1"/>
        <v>9</v>
      </c>
      <c r="B19" s="259" t="s">
        <v>387</v>
      </c>
      <c r="C19" s="263" t="s">
        <v>405</v>
      </c>
      <c r="D19" s="257">
        <f t="shared" si="2"/>
        <v>9</v>
      </c>
      <c r="E19" s="183"/>
      <c r="F19" s="183">
        <f t="shared" si="3"/>
        <v>52</v>
      </c>
      <c r="G19">
        <v>5</v>
      </c>
      <c r="H19">
        <v>3</v>
      </c>
      <c r="I19">
        <v>10</v>
      </c>
      <c r="J19">
        <v>35</v>
      </c>
      <c r="K19">
        <v>17</v>
      </c>
      <c r="L19">
        <v>13</v>
      </c>
      <c r="M19">
        <v>4</v>
      </c>
    </row>
    <row r="20" spans="1:13" ht="12.75">
      <c r="A20" s="257">
        <f t="shared" si="1"/>
        <v>10</v>
      </c>
      <c r="B20" s="263" t="s">
        <v>165</v>
      </c>
      <c r="C20" s="263" t="s">
        <v>52</v>
      </c>
      <c r="D20" s="257">
        <f t="shared" si="2"/>
        <v>10</v>
      </c>
      <c r="E20" s="183"/>
      <c r="F20" s="183">
        <f t="shared" si="3"/>
        <v>63</v>
      </c>
      <c r="G20">
        <v>6</v>
      </c>
      <c r="H20">
        <v>3</v>
      </c>
      <c r="I20">
        <v>14</v>
      </c>
      <c r="J20">
        <v>7</v>
      </c>
      <c r="K20">
        <v>18</v>
      </c>
      <c r="L20">
        <v>35</v>
      </c>
      <c r="M20">
        <v>15</v>
      </c>
    </row>
    <row r="21" spans="1:22" ht="12.75">
      <c r="A21" s="257">
        <f t="shared" si="1"/>
        <v>11</v>
      </c>
      <c r="B21" s="259" t="s">
        <v>388</v>
      </c>
      <c r="C21" s="263" t="s">
        <v>409</v>
      </c>
      <c r="D21" s="257">
        <f t="shared" si="2"/>
        <v>11</v>
      </c>
      <c r="E21" s="183"/>
      <c r="F21" s="183">
        <f t="shared" si="3"/>
        <v>63</v>
      </c>
      <c r="G21">
        <v>3</v>
      </c>
      <c r="H21">
        <v>12</v>
      </c>
      <c r="I21">
        <v>16</v>
      </c>
      <c r="J21">
        <v>12</v>
      </c>
      <c r="K21">
        <v>14</v>
      </c>
      <c r="L21">
        <v>15</v>
      </c>
      <c r="M21">
        <v>7</v>
      </c>
      <c r="V21" s="183"/>
    </row>
    <row r="22" spans="1:13" ht="12.75">
      <c r="A22" s="257">
        <f t="shared" si="1"/>
        <v>12</v>
      </c>
      <c r="B22" s="259" t="s">
        <v>389</v>
      </c>
      <c r="C22" s="263" t="s">
        <v>406</v>
      </c>
      <c r="D22" s="257">
        <f t="shared" si="2"/>
        <v>12</v>
      </c>
      <c r="E22" s="183"/>
      <c r="F22" s="183">
        <f t="shared" si="3"/>
        <v>66</v>
      </c>
      <c r="G22">
        <v>15</v>
      </c>
      <c r="H22">
        <v>11</v>
      </c>
      <c r="I22">
        <v>29</v>
      </c>
      <c r="J22">
        <v>21</v>
      </c>
      <c r="K22">
        <v>3</v>
      </c>
      <c r="L22">
        <v>11</v>
      </c>
      <c r="M22">
        <v>5</v>
      </c>
    </row>
    <row r="23" spans="1:13" ht="12.75">
      <c r="A23" s="257">
        <f t="shared" si="1"/>
        <v>13</v>
      </c>
      <c r="B23" s="259" t="s">
        <v>390</v>
      </c>
      <c r="C23" s="263" t="s">
        <v>407</v>
      </c>
      <c r="D23" s="257">
        <f t="shared" si="2"/>
        <v>13</v>
      </c>
      <c r="E23" s="183"/>
      <c r="F23" s="183">
        <f t="shared" si="3"/>
        <v>69</v>
      </c>
      <c r="G23">
        <v>7</v>
      </c>
      <c r="H23">
        <v>35</v>
      </c>
      <c r="I23">
        <v>18</v>
      </c>
      <c r="J23">
        <v>15</v>
      </c>
      <c r="K23">
        <v>8</v>
      </c>
      <c r="L23">
        <v>8</v>
      </c>
      <c r="M23">
        <v>13</v>
      </c>
    </row>
    <row r="24" spans="1:13" ht="12.75">
      <c r="A24" s="257">
        <f t="shared" si="1"/>
        <v>14</v>
      </c>
      <c r="B24" s="259" t="s">
        <v>391</v>
      </c>
      <c r="C24" s="263" t="s">
        <v>408</v>
      </c>
      <c r="D24" s="257">
        <f t="shared" si="2"/>
        <v>14</v>
      </c>
      <c r="E24" s="183"/>
      <c r="F24" s="183">
        <f t="shared" si="3"/>
        <v>80</v>
      </c>
      <c r="G24">
        <v>2</v>
      </c>
      <c r="H24">
        <v>23</v>
      </c>
      <c r="I24">
        <v>2</v>
      </c>
      <c r="J24">
        <v>11</v>
      </c>
      <c r="K24">
        <v>7</v>
      </c>
      <c r="L24">
        <v>35</v>
      </c>
      <c r="M24">
        <v>35</v>
      </c>
    </row>
    <row r="25" spans="1:13" ht="12.75">
      <c r="A25" s="257">
        <f t="shared" si="1"/>
        <v>15</v>
      </c>
      <c r="B25" s="259" t="s">
        <v>392</v>
      </c>
      <c r="C25" s="263" t="s">
        <v>410</v>
      </c>
      <c r="D25" s="257">
        <f t="shared" si="2"/>
        <v>15</v>
      </c>
      <c r="E25" s="183"/>
      <c r="F25" s="183">
        <f t="shared" si="3"/>
        <v>82</v>
      </c>
      <c r="G25">
        <v>16</v>
      </c>
      <c r="H25">
        <v>19</v>
      </c>
      <c r="I25">
        <v>15</v>
      </c>
      <c r="J25">
        <v>8</v>
      </c>
      <c r="K25">
        <v>22</v>
      </c>
      <c r="L25">
        <v>16</v>
      </c>
      <c r="M25">
        <v>8</v>
      </c>
    </row>
    <row r="26" spans="1:13" ht="12.75">
      <c r="A26" s="257">
        <f t="shared" si="1"/>
        <v>16</v>
      </c>
      <c r="B26" s="263" t="s">
        <v>43</v>
      </c>
      <c r="C26" s="263" t="s">
        <v>29</v>
      </c>
      <c r="D26" s="257">
        <f t="shared" si="2"/>
        <v>16</v>
      </c>
      <c r="E26" s="183"/>
      <c r="F26" s="183">
        <f t="shared" si="3"/>
        <v>84</v>
      </c>
      <c r="G26">
        <v>9</v>
      </c>
      <c r="H26">
        <v>14</v>
      </c>
      <c r="I26">
        <v>7</v>
      </c>
      <c r="J26">
        <v>19</v>
      </c>
      <c r="K26">
        <v>20</v>
      </c>
      <c r="L26">
        <v>19</v>
      </c>
      <c r="M26">
        <v>16</v>
      </c>
    </row>
    <row r="27" spans="1:13" ht="12.75">
      <c r="A27" s="257">
        <f t="shared" si="1"/>
        <v>17</v>
      </c>
      <c r="B27" s="259" t="s">
        <v>379</v>
      </c>
      <c r="C27" s="259" t="s">
        <v>225</v>
      </c>
      <c r="D27" s="257">
        <f t="shared" si="2"/>
        <v>17</v>
      </c>
      <c r="E27" s="183"/>
      <c r="F27" s="183">
        <f t="shared" si="3"/>
        <v>86</v>
      </c>
      <c r="G27">
        <v>21</v>
      </c>
      <c r="H27">
        <v>24</v>
      </c>
      <c r="I27">
        <v>19</v>
      </c>
      <c r="J27">
        <v>14</v>
      </c>
      <c r="K27">
        <v>16</v>
      </c>
      <c r="L27">
        <v>5</v>
      </c>
      <c r="M27">
        <v>11</v>
      </c>
    </row>
    <row r="28" spans="1:13" ht="12.75">
      <c r="A28" s="257">
        <f t="shared" si="1"/>
        <v>18</v>
      </c>
      <c r="B28" s="263" t="s">
        <v>112</v>
      </c>
      <c r="C28" s="263" t="s">
        <v>107</v>
      </c>
      <c r="D28" s="257">
        <f t="shared" si="2"/>
        <v>18</v>
      </c>
      <c r="E28" s="183"/>
      <c r="F28" s="183">
        <f t="shared" si="3"/>
        <v>89</v>
      </c>
      <c r="G28">
        <v>18</v>
      </c>
      <c r="H28">
        <v>35</v>
      </c>
      <c r="I28">
        <v>5</v>
      </c>
      <c r="J28">
        <v>10</v>
      </c>
      <c r="K28">
        <v>27</v>
      </c>
      <c r="L28">
        <v>17</v>
      </c>
      <c r="M28">
        <v>12</v>
      </c>
    </row>
    <row r="29" spans="1:13" ht="12.75">
      <c r="A29" s="257">
        <f t="shared" si="1"/>
        <v>19</v>
      </c>
      <c r="B29" s="263" t="s">
        <v>67</v>
      </c>
      <c r="C29" s="263" t="s">
        <v>42</v>
      </c>
      <c r="D29" s="257">
        <f t="shared" si="2"/>
        <v>19</v>
      </c>
      <c r="E29" s="183"/>
      <c r="F29" s="183">
        <f t="shared" si="3"/>
        <v>99</v>
      </c>
      <c r="G29">
        <v>13</v>
      </c>
      <c r="H29">
        <v>18</v>
      </c>
      <c r="I29">
        <v>27</v>
      </c>
      <c r="J29">
        <v>13</v>
      </c>
      <c r="K29">
        <v>11</v>
      </c>
      <c r="L29">
        <v>25</v>
      </c>
      <c r="M29">
        <v>19</v>
      </c>
    </row>
    <row r="30" spans="1:13" ht="12.75">
      <c r="A30" s="257">
        <f t="shared" si="1"/>
        <v>20</v>
      </c>
      <c r="B30" s="263" t="s">
        <v>37</v>
      </c>
      <c r="C30" s="263" t="s">
        <v>65</v>
      </c>
      <c r="D30" s="257">
        <f t="shared" si="2"/>
        <v>20</v>
      </c>
      <c r="E30" s="183"/>
      <c r="F30" s="183">
        <f t="shared" si="3"/>
        <v>102</v>
      </c>
      <c r="G30">
        <v>23</v>
      </c>
      <c r="H30">
        <v>16</v>
      </c>
      <c r="I30">
        <v>20</v>
      </c>
      <c r="J30">
        <v>16</v>
      </c>
      <c r="K30">
        <v>9</v>
      </c>
      <c r="L30">
        <v>24</v>
      </c>
      <c r="M30">
        <v>18</v>
      </c>
    </row>
    <row r="31" spans="1:13" ht="12.75">
      <c r="A31" s="257">
        <f t="shared" si="1"/>
        <v>21</v>
      </c>
      <c r="B31" s="259" t="s">
        <v>393</v>
      </c>
      <c r="C31" s="263" t="s">
        <v>411</v>
      </c>
      <c r="D31" s="257">
        <f t="shared" si="2"/>
        <v>21</v>
      </c>
      <c r="E31" s="183"/>
      <c r="F31" s="183">
        <f t="shared" si="3"/>
        <v>103</v>
      </c>
      <c r="G31">
        <v>25</v>
      </c>
      <c r="H31">
        <v>7</v>
      </c>
      <c r="I31">
        <v>12</v>
      </c>
      <c r="J31">
        <v>20</v>
      </c>
      <c r="K31">
        <v>21</v>
      </c>
      <c r="L31">
        <v>18</v>
      </c>
      <c r="M31">
        <v>26</v>
      </c>
    </row>
    <row r="32" spans="1:13" ht="12.75">
      <c r="A32" s="257">
        <f t="shared" si="1"/>
        <v>22</v>
      </c>
      <c r="B32" s="263" t="s">
        <v>129</v>
      </c>
      <c r="C32" s="263" t="s">
        <v>130</v>
      </c>
      <c r="D32" s="257">
        <f t="shared" si="2"/>
        <v>22</v>
      </c>
      <c r="E32" s="183"/>
      <c r="F32" s="183">
        <f t="shared" si="3"/>
        <v>103</v>
      </c>
      <c r="G32">
        <v>20</v>
      </c>
      <c r="H32">
        <v>10</v>
      </c>
      <c r="I32">
        <v>17</v>
      </c>
      <c r="J32">
        <v>22</v>
      </c>
      <c r="K32">
        <v>28</v>
      </c>
      <c r="L32">
        <v>14</v>
      </c>
      <c r="M32">
        <v>20</v>
      </c>
    </row>
    <row r="33" spans="1:13" ht="12.75">
      <c r="A33" s="257">
        <f t="shared" si="1"/>
        <v>23</v>
      </c>
      <c r="B33" s="263" t="s">
        <v>139</v>
      </c>
      <c r="C33" s="263" t="s">
        <v>140</v>
      </c>
      <c r="D33" s="257">
        <f t="shared" si="2"/>
        <v>23</v>
      </c>
      <c r="E33" s="183"/>
      <c r="F33" s="183">
        <f t="shared" si="3"/>
        <v>120</v>
      </c>
      <c r="G33">
        <v>22</v>
      </c>
      <c r="H33">
        <v>17</v>
      </c>
      <c r="I33">
        <v>22</v>
      </c>
      <c r="J33">
        <v>18</v>
      </c>
      <c r="K33">
        <v>30</v>
      </c>
      <c r="L33">
        <v>20</v>
      </c>
      <c r="M33">
        <v>21</v>
      </c>
    </row>
    <row r="34" spans="1:13" ht="12.75">
      <c r="A34" s="257">
        <f t="shared" si="1"/>
        <v>24</v>
      </c>
      <c r="B34" s="259" t="s">
        <v>394</v>
      </c>
      <c r="C34" s="263" t="s">
        <v>412</v>
      </c>
      <c r="D34" s="257">
        <f t="shared" si="2"/>
        <v>24</v>
      </c>
      <c r="E34" s="183"/>
      <c r="F34" s="183">
        <f t="shared" si="3"/>
        <v>125</v>
      </c>
      <c r="G34">
        <v>17</v>
      </c>
      <c r="H34">
        <v>21</v>
      </c>
      <c r="I34">
        <v>23</v>
      </c>
      <c r="J34">
        <v>28</v>
      </c>
      <c r="K34">
        <v>19</v>
      </c>
      <c r="L34">
        <v>22</v>
      </c>
      <c r="M34">
        <v>23</v>
      </c>
    </row>
    <row r="35" spans="1:13" ht="12.75">
      <c r="A35" s="257">
        <f t="shared" si="1"/>
        <v>25</v>
      </c>
      <c r="B35" s="259" t="s">
        <v>395</v>
      </c>
      <c r="C35" s="263" t="s">
        <v>418</v>
      </c>
      <c r="D35" s="257">
        <f t="shared" si="2"/>
        <v>25</v>
      </c>
      <c r="E35" s="183"/>
      <c r="F35" s="183">
        <f t="shared" si="3"/>
        <v>126</v>
      </c>
      <c r="G35">
        <v>30</v>
      </c>
      <c r="H35">
        <v>15</v>
      </c>
      <c r="I35">
        <v>25</v>
      </c>
      <c r="J35">
        <v>25</v>
      </c>
      <c r="K35">
        <v>29</v>
      </c>
      <c r="L35">
        <v>10</v>
      </c>
      <c r="M35">
        <v>22</v>
      </c>
    </row>
    <row r="36" spans="1:13" ht="12.75">
      <c r="A36" s="257">
        <f t="shared" si="1"/>
        <v>26</v>
      </c>
      <c r="B36" s="259" t="s">
        <v>396</v>
      </c>
      <c r="C36" s="263" t="s">
        <v>413</v>
      </c>
      <c r="D36" s="257">
        <f t="shared" si="2"/>
        <v>26</v>
      </c>
      <c r="E36" s="183"/>
      <c r="F36" s="183">
        <f t="shared" si="3"/>
        <v>131</v>
      </c>
      <c r="G36">
        <v>19</v>
      </c>
      <c r="H36">
        <v>35</v>
      </c>
      <c r="I36">
        <v>13</v>
      </c>
      <c r="J36">
        <v>27</v>
      </c>
      <c r="K36">
        <v>23</v>
      </c>
      <c r="L36">
        <v>21</v>
      </c>
      <c r="M36">
        <v>28</v>
      </c>
    </row>
    <row r="37" spans="1:13" ht="12.75">
      <c r="A37" s="257">
        <f t="shared" si="1"/>
        <v>27</v>
      </c>
      <c r="B37" s="263" t="s">
        <v>137</v>
      </c>
      <c r="C37" s="263" t="s">
        <v>138</v>
      </c>
      <c r="D37" s="257">
        <f t="shared" si="2"/>
        <v>27</v>
      </c>
      <c r="E37" s="183"/>
      <c r="F37" s="183">
        <f t="shared" si="3"/>
        <v>143</v>
      </c>
      <c r="G37">
        <v>31</v>
      </c>
      <c r="H37">
        <v>35</v>
      </c>
      <c r="I37">
        <v>26</v>
      </c>
      <c r="J37">
        <v>23</v>
      </c>
      <c r="K37">
        <v>15</v>
      </c>
      <c r="L37">
        <v>23</v>
      </c>
      <c r="M37">
        <v>25</v>
      </c>
    </row>
    <row r="38" spans="1:13" ht="12.75">
      <c r="A38" s="257">
        <f t="shared" si="1"/>
        <v>28</v>
      </c>
      <c r="B38" s="259" t="s">
        <v>397</v>
      </c>
      <c r="C38" s="263" t="s">
        <v>414</v>
      </c>
      <c r="D38" s="257">
        <f t="shared" si="2"/>
        <v>28</v>
      </c>
      <c r="E38" s="183"/>
      <c r="F38" s="183">
        <f t="shared" si="3"/>
        <v>146</v>
      </c>
      <c r="G38">
        <v>27</v>
      </c>
      <c r="H38">
        <v>20</v>
      </c>
      <c r="I38">
        <v>21</v>
      </c>
      <c r="J38">
        <v>30</v>
      </c>
      <c r="K38">
        <v>25</v>
      </c>
      <c r="L38">
        <v>26</v>
      </c>
      <c r="M38">
        <v>27</v>
      </c>
    </row>
    <row r="39" spans="1:13" ht="12.75">
      <c r="A39" s="257">
        <f t="shared" si="1"/>
        <v>29</v>
      </c>
      <c r="B39" s="259" t="s">
        <v>398</v>
      </c>
      <c r="C39" s="263" t="s">
        <v>415</v>
      </c>
      <c r="D39" s="257">
        <f t="shared" si="2"/>
        <v>29</v>
      </c>
      <c r="E39" s="183"/>
      <c r="F39" s="183">
        <f t="shared" si="3"/>
        <v>164</v>
      </c>
      <c r="G39">
        <v>29</v>
      </c>
      <c r="H39">
        <v>35</v>
      </c>
      <c r="I39">
        <v>28</v>
      </c>
      <c r="J39">
        <v>26</v>
      </c>
      <c r="K39">
        <v>24</v>
      </c>
      <c r="L39">
        <v>27</v>
      </c>
      <c r="M39">
        <v>30</v>
      </c>
    </row>
    <row r="40" spans="1:13" ht="12.75">
      <c r="A40" s="257">
        <f t="shared" si="1"/>
        <v>30</v>
      </c>
      <c r="B40" s="259" t="s">
        <v>402</v>
      </c>
      <c r="C40" s="263" t="s">
        <v>416</v>
      </c>
      <c r="D40" s="257">
        <f t="shared" si="2"/>
        <v>30</v>
      </c>
      <c r="E40" s="183"/>
      <c r="F40" s="183">
        <f t="shared" si="3"/>
        <v>171</v>
      </c>
      <c r="G40">
        <v>33</v>
      </c>
      <c r="H40">
        <v>35</v>
      </c>
      <c r="I40">
        <v>31</v>
      </c>
      <c r="J40">
        <v>24</v>
      </c>
      <c r="K40">
        <v>26</v>
      </c>
      <c r="L40">
        <v>28</v>
      </c>
      <c r="M40">
        <v>29</v>
      </c>
    </row>
    <row r="41" spans="1:13" ht="12.75">
      <c r="A41" s="257">
        <f t="shared" si="1"/>
        <v>31</v>
      </c>
      <c r="B41" s="259" t="s">
        <v>399</v>
      </c>
      <c r="C41" s="259" t="s">
        <v>206</v>
      </c>
      <c r="D41" s="257">
        <f t="shared" si="2"/>
        <v>31</v>
      </c>
      <c r="E41" s="183"/>
      <c r="F41" s="183">
        <f t="shared" si="3"/>
        <v>177</v>
      </c>
      <c r="G41">
        <v>32</v>
      </c>
      <c r="H41">
        <v>35</v>
      </c>
      <c r="I41">
        <v>32</v>
      </c>
      <c r="J41">
        <v>29</v>
      </c>
      <c r="K41">
        <v>31</v>
      </c>
      <c r="L41">
        <v>29</v>
      </c>
      <c r="M41">
        <v>24</v>
      </c>
    </row>
    <row r="42" spans="1:13" ht="12.75">
      <c r="A42" s="257">
        <f t="shared" si="1"/>
        <v>32</v>
      </c>
      <c r="B42" s="259" t="s">
        <v>400</v>
      </c>
      <c r="C42" s="263" t="s">
        <v>417</v>
      </c>
      <c r="D42" s="257">
        <f t="shared" si="2"/>
        <v>32</v>
      </c>
      <c r="E42" s="183"/>
      <c r="F42" s="183">
        <f t="shared" si="3"/>
        <v>188</v>
      </c>
      <c r="G42">
        <v>26</v>
      </c>
      <c r="H42">
        <v>22</v>
      </c>
      <c r="I42">
        <v>35</v>
      </c>
      <c r="J42">
        <v>35</v>
      </c>
      <c r="K42">
        <v>35</v>
      </c>
      <c r="L42">
        <v>35</v>
      </c>
      <c r="M42">
        <v>35</v>
      </c>
    </row>
    <row r="43" spans="1:13" ht="12.75">
      <c r="A43" s="257">
        <f t="shared" si="1"/>
        <v>33</v>
      </c>
      <c r="B43" s="263" t="s">
        <v>97</v>
      </c>
      <c r="C43" s="263" t="s">
        <v>84</v>
      </c>
      <c r="D43" s="257">
        <f t="shared" si="2"/>
        <v>33</v>
      </c>
      <c r="E43" s="183"/>
      <c r="F43" s="183">
        <f t="shared" si="3"/>
        <v>190</v>
      </c>
      <c r="G43">
        <v>24</v>
      </c>
      <c r="H43">
        <v>35</v>
      </c>
      <c r="I43">
        <v>30</v>
      </c>
      <c r="J43">
        <v>31</v>
      </c>
      <c r="K43">
        <v>35</v>
      </c>
      <c r="L43">
        <v>35</v>
      </c>
      <c r="M43">
        <v>35</v>
      </c>
    </row>
    <row r="44" spans="1:13" ht="12.75">
      <c r="A44" s="257">
        <f t="shared" si="1"/>
        <v>34</v>
      </c>
      <c r="B44" s="259" t="s">
        <v>401</v>
      </c>
      <c r="C44" s="263" t="s">
        <v>403</v>
      </c>
      <c r="D44" s="257">
        <f t="shared" si="2"/>
        <v>34</v>
      </c>
      <c r="E44" s="65"/>
      <c r="F44" s="183">
        <f t="shared" si="3"/>
        <v>203</v>
      </c>
      <c r="G44">
        <v>28</v>
      </c>
      <c r="H44">
        <v>35</v>
      </c>
      <c r="I44">
        <v>35</v>
      </c>
      <c r="J44">
        <v>35</v>
      </c>
      <c r="K44">
        <v>35</v>
      </c>
      <c r="L44">
        <v>35</v>
      </c>
      <c r="M44">
        <v>35</v>
      </c>
    </row>
    <row r="45" spans="1:6" ht="12.75">
      <c r="A45" s="257"/>
      <c r="B45" s="257"/>
      <c r="C45" s="257"/>
      <c r="D45" s="257"/>
      <c r="E45" s="65"/>
      <c r="F45" s="183"/>
    </row>
    <row r="46" spans="1:6" ht="12.75">
      <c r="A46" s="257"/>
      <c r="B46" s="257"/>
      <c r="C46" s="257"/>
      <c r="D46" s="257"/>
      <c r="E46" s="65"/>
      <c r="F46" s="183"/>
    </row>
    <row r="47" spans="1:6" ht="12.75">
      <c r="A47" s="257"/>
      <c r="B47" s="257"/>
      <c r="C47" s="257"/>
      <c r="D47" s="257"/>
      <c r="E47" s="65"/>
      <c r="F47" s="183"/>
    </row>
    <row r="48" spans="1:6" ht="12.75">
      <c r="A48" s="257"/>
      <c r="B48" s="257"/>
      <c r="C48" s="257"/>
      <c r="D48" s="257"/>
      <c r="E48" s="65"/>
      <c r="F48" s="183"/>
    </row>
    <row r="49" spans="1:6" ht="12.75">
      <c r="A49" s="257"/>
      <c r="B49" s="257"/>
      <c r="C49" s="257"/>
      <c r="D49" s="257"/>
      <c r="F49" s="183"/>
    </row>
    <row r="50" spans="1:6" ht="12.75">
      <c r="A50" s="257"/>
      <c r="B50" s="257"/>
      <c r="C50" s="257"/>
      <c r="D50" s="257"/>
      <c r="F50" s="183"/>
    </row>
    <row r="51" spans="1:6" ht="12.75">
      <c r="A51" s="257"/>
      <c r="B51" s="257"/>
      <c r="C51" s="257"/>
      <c r="D51" s="257"/>
      <c r="F51" s="183"/>
    </row>
    <row r="52" spans="1:6" ht="12.75">
      <c r="A52" s="257"/>
      <c r="B52" s="257"/>
      <c r="C52" s="257"/>
      <c r="D52" s="257"/>
      <c r="F52" s="183"/>
    </row>
    <row r="53" spans="1:6" ht="12.75">
      <c r="A53" s="257"/>
      <c r="B53" s="257"/>
      <c r="C53" s="257"/>
      <c r="D53" s="257"/>
      <c r="F53" s="183"/>
    </row>
    <row r="54" spans="1:6" ht="12.75">
      <c r="A54" s="257"/>
      <c r="B54" s="257"/>
      <c r="C54" s="257"/>
      <c r="D54" s="257"/>
      <c r="F54" s="183"/>
    </row>
    <row r="55" spans="1:6" ht="12.75">
      <c r="A55" s="257"/>
      <c r="B55" s="257"/>
      <c r="C55" s="257"/>
      <c r="D55" s="257"/>
      <c r="F55" s="183"/>
    </row>
    <row r="56" spans="1:6" ht="12.75">
      <c r="A56" s="257"/>
      <c r="B56" s="257"/>
      <c r="C56" s="257"/>
      <c r="D56" s="257"/>
      <c r="F56" s="183"/>
    </row>
    <row r="57" spans="1:6" ht="12.75">
      <c r="A57" s="257"/>
      <c r="B57" s="257"/>
      <c r="C57" s="257"/>
      <c r="D57" s="257"/>
      <c r="F57" s="183"/>
    </row>
    <row r="58" spans="1:6" ht="12.75">
      <c r="A58" s="257"/>
      <c r="B58" s="257"/>
      <c r="C58" s="257"/>
      <c r="D58" s="257"/>
      <c r="F58" s="183"/>
    </row>
    <row r="59" spans="1:6" ht="12.75">
      <c r="A59" s="257"/>
      <c r="B59" s="257"/>
      <c r="C59" s="257"/>
      <c r="D59" s="257"/>
      <c r="F59" s="183"/>
    </row>
    <row r="60" spans="1:6" ht="12.75">
      <c r="A60" s="257"/>
      <c r="B60" s="257"/>
      <c r="C60" s="257"/>
      <c r="D60" s="257"/>
      <c r="F60" s="183"/>
    </row>
    <row r="61" spans="1:6" ht="12.75">
      <c r="A61" s="257"/>
      <c r="B61" s="257"/>
      <c r="C61" s="257"/>
      <c r="D61" s="257"/>
      <c r="F61" s="183"/>
    </row>
    <row r="62" spans="1:6" ht="12.75">
      <c r="A62" s="257"/>
      <c r="B62" s="257"/>
      <c r="C62" s="257"/>
      <c r="D62" s="257"/>
      <c r="F62" s="183"/>
    </row>
    <row r="63" spans="1:6" ht="12.75">
      <c r="A63" s="257"/>
      <c r="B63" s="257"/>
      <c r="C63" s="257"/>
      <c r="D63" s="257"/>
      <c r="F63" s="183"/>
    </row>
    <row r="64" spans="1:6" ht="12.75">
      <c r="A64" s="257"/>
      <c r="B64" s="257"/>
      <c r="C64" s="257"/>
      <c r="D64" s="257"/>
      <c r="F64" s="183"/>
    </row>
    <row r="65" spans="1:6" ht="12.75">
      <c r="A65" s="257"/>
      <c r="B65" s="257"/>
      <c r="C65" s="257"/>
      <c r="D65" s="257"/>
      <c r="F65" s="183"/>
    </row>
    <row r="66" spans="1:6" ht="12.75">
      <c r="A66" s="257"/>
      <c r="B66" s="257"/>
      <c r="C66" s="257"/>
      <c r="D66" s="257"/>
      <c r="F66" s="183"/>
    </row>
    <row r="67" spans="1:6" ht="12.75">
      <c r="A67" s="257"/>
      <c r="B67" s="257"/>
      <c r="C67" s="257"/>
      <c r="D67" s="257"/>
      <c r="F67" s="183"/>
    </row>
    <row r="68" spans="1:6" ht="12.75">
      <c r="A68" s="257"/>
      <c r="B68" s="257"/>
      <c r="C68" s="257"/>
      <c r="D68" s="257"/>
      <c r="F68" s="183"/>
    </row>
    <row r="69" spans="1:6" ht="12.75">
      <c r="A69" s="257"/>
      <c r="B69" s="257"/>
      <c r="C69" s="257"/>
      <c r="D69" s="257"/>
      <c r="F69" s="183"/>
    </row>
    <row r="70" spans="1:6" ht="12.75">
      <c r="A70" s="257"/>
      <c r="B70" s="257"/>
      <c r="C70" s="257"/>
      <c r="D70" s="257"/>
      <c r="F70" s="183"/>
    </row>
    <row r="71" spans="1:6" ht="12.75">
      <c r="A71" s="257"/>
      <c r="B71" s="257"/>
      <c r="C71" s="257"/>
      <c r="D71" s="257"/>
      <c r="F71" s="183"/>
    </row>
    <row r="72" spans="1:6" ht="12.75">
      <c r="A72" s="257"/>
      <c r="B72" s="257"/>
      <c r="C72" s="257"/>
      <c r="D72" s="257"/>
      <c r="F72" s="183"/>
    </row>
    <row r="73" spans="1:6" ht="12.75">
      <c r="A73" s="257"/>
      <c r="B73" s="257"/>
      <c r="C73" s="257"/>
      <c r="D73" s="257"/>
      <c r="F73" s="183"/>
    </row>
    <row r="74" spans="1:6" ht="12.75">
      <c r="A74" s="257"/>
      <c r="B74" s="257"/>
      <c r="C74" s="257"/>
      <c r="D74" s="257"/>
      <c r="F74" s="183"/>
    </row>
    <row r="75" spans="1:6" ht="12.75">
      <c r="A75" s="257"/>
      <c r="B75" s="257"/>
      <c r="C75" s="257"/>
      <c r="D75" s="257"/>
      <c r="F75" s="183"/>
    </row>
    <row r="76" spans="1:6" ht="12.75">
      <c r="A76" s="257"/>
      <c r="B76" s="257"/>
      <c r="C76" s="257"/>
      <c r="D76" s="257"/>
      <c r="F76" s="183"/>
    </row>
    <row r="77" spans="1:6" ht="12.75">
      <c r="A77" s="257"/>
      <c r="B77" s="257"/>
      <c r="C77" s="257"/>
      <c r="D77" s="257"/>
      <c r="F77" s="183"/>
    </row>
    <row r="78" spans="1:6" ht="12.75">
      <c r="A78" s="257"/>
      <c r="B78" s="257"/>
      <c r="C78" s="257"/>
      <c r="D78" s="257"/>
      <c r="F78" s="183"/>
    </row>
    <row r="79" spans="1:6" ht="12.75">
      <c r="A79" s="257"/>
      <c r="B79" s="257"/>
      <c r="C79" s="257"/>
      <c r="D79" s="257"/>
      <c r="F79" s="183"/>
    </row>
    <row r="80" spans="1:6" ht="12.75">
      <c r="A80" s="257"/>
      <c r="B80" s="257"/>
      <c r="C80" s="257"/>
      <c r="D80" s="257"/>
      <c r="F80" s="183"/>
    </row>
    <row r="81" spans="1:6" ht="12.75">
      <c r="A81" s="257"/>
      <c r="B81" s="257"/>
      <c r="C81" s="257"/>
      <c r="D81" s="257"/>
      <c r="F81" s="183"/>
    </row>
    <row r="82" spans="1:6" ht="12.75">
      <c r="A82" s="257"/>
      <c r="B82" s="257"/>
      <c r="C82" s="257"/>
      <c r="D82" s="257"/>
      <c r="F82" s="183"/>
    </row>
    <row r="83" spans="1:6" ht="12.75">
      <c r="A83" s="257"/>
      <c r="B83" s="257"/>
      <c r="C83" s="257"/>
      <c r="D83" s="257"/>
      <c r="F83" s="183"/>
    </row>
    <row r="84" spans="1:6" ht="12.75">
      <c r="A84" s="257"/>
      <c r="B84" s="257"/>
      <c r="C84" s="257"/>
      <c r="D84" s="257"/>
      <c r="F84" s="183"/>
    </row>
    <row r="85" spans="1:6" ht="12.75">
      <c r="A85" s="257"/>
      <c r="B85" s="257"/>
      <c r="C85" s="257"/>
      <c r="D85" s="257"/>
      <c r="F85" s="183"/>
    </row>
    <row r="86" spans="1:6" ht="12.75">
      <c r="A86" s="257"/>
      <c r="B86" s="257"/>
      <c r="C86" s="257"/>
      <c r="D86" s="257"/>
      <c r="F86" s="183"/>
    </row>
    <row r="87" spans="1:6" ht="12.75">
      <c r="A87" s="257"/>
      <c r="B87" s="257"/>
      <c r="C87" s="257"/>
      <c r="D87" s="257"/>
      <c r="F87" s="183"/>
    </row>
    <row r="88" spans="1:6" ht="12.75">
      <c r="A88" s="257"/>
      <c r="B88" s="257"/>
      <c r="C88" s="257"/>
      <c r="D88" s="257"/>
      <c r="F88" s="183"/>
    </row>
    <row r="89" spans="1:6" ht="12.75">
      <c r="A89" s="257"/>
      <c r="B89" s="257"/>
      <c r="C89" s="257"/>
      <c r="D89" s="257"/>
      <c r="F89" s="183"/>
    </row>
    <row r="90" spans="1:6" ht="12.75">
      <c r="A90" s="257"/>
      <c r="B90" s="257"/>
      <c r="C90" s="257"/>
      <c r="D90" s="257"/>
      <c r="F90" s="183"/>
    </row>
    <row r="91" spans="1:6" ht="12.75">
      <c r="A91" s="257"/>
      <c r="B91" s="257"/>
      <c r="C91" s="257"/>
      <c r="D91" s="257"/>
      <c r="F91" s="183"/>
    </row>
    <row r="92" spans="1:6" ht="12.75">
      <c r="A92" s="257"/>
      <c r="B92" s="257"/>
      <c r="C92" s="257"/>
      <c r="D92" s="257"/>
      <c r="F92" s="183"/>
    </row>
    <row r="93" spans="1:6" ht="12.75">
      <c r="A93" s="257"/>
      <c r="B93" s="257"/>
      <c r="C93" s="257"/>
      <c r="D93" s="257"/>
      <c r="F93" s="183"/>
    </row>
    <row r="94" spans="1:6" ht="12.75">
      <c r="A94" s="257"/>
      <c r="B94" s="257"/>
      <c r="C94" s="257"/>
      <c r="D94" s="257"/>
      <c r="F94" s="183"/>
    </row>
    <row r="95" spans="1:6" ht="12.75">
      <c r="A95" s="257"/>
      <c r="B95" s="257"/>
      <c r="C95" s="257"/>
      <c r="D95" s="257"/>
      <c r="F95" s="183"/>
    </row>
    <row r="96" spans="1:6" ht="12.75">
      <c r="A96" s="257"/>
      <c r="B96" s="257"/>
      <c r="C96" s="257"/>
      <c r="D96" s="257"/>
      <c r="F96" s="183"/>
    </row>
    <row r="97" spans="1:6" ht="12.75">
      <c r="A97" s="257"/>
      <c r="B97" s="257"/>
      <c r="C97" s="257"/>
      <c r="D97" s="257"/>
      <c r="F97" s="183"/>
    </row>
    <row r="98" spans="1:6" ht="12.75">
      <c r="A98" s="257"/>
      <c r="B98" s="257"/>
      <c r="C98" s="257"/>
      <c r="D98" s="257"/>
      <c r="F98" s="183"/>
    </row>
    <row r="99" spans="1:6" ht="12.75">
      <c r="A99" s="257"/>
      <c r="B99" s="257"/>
      <c r="C99" s="257"/>
      <c r="D99" s="257"/>
      <c r="F99" s="183"/>
    </row>
    <row r="100" spans="1:6" ht="12.75">
      <c r="A100" s="257"/>
      <c r="B100" s="257"/>
      <c r="C100" s="257"/>
      <c r="D100" s="257"/>
      <c r="F100" s="183"/>
    </row>
    <row r="101" spans="1:6" ht="12.75">
      <c r="A101" s="257"/>
      <c r="B101" s="257"/>
      <c r="C101" s="257"/>
      <c r="D101" s="257"/>
      <c r="F101" s="183"/>
    </row>
    <row r="102" spans="1:6" ht="12.75">
      <c r="A102" s="257"/>
      <c r="B102" s="257"/>
      <c r="C102" s="257"/>
      <c r="D102" s="257"/>
      <c r="F102" s="183"/>
    </row>
    <row r="103" spans="1:6" ht="12.75">
      <c r="A103" s="257"/>
      <c r="B103" s="257"/>
      <c r="C103" s="257"/>
      <c r="D103" s="257"/>
      <c r="F103" s="183"/>
    </row>
    <row r="104" spans="1:6" ht="12.75">
      <c r="A104" s="257"/>
      <c r="B104" s="257"/>
      <c r="C104" s="257"/>
      <c r="D104" s="257"/>
      <c r="F104" s="183"/>
    </row>
    <row r="105" spans="1:6" ht="12.75">
      <c r="A105" s="257"/>
      <c r="B105" s="257"/>
      <c r="C105" s="257"/>
      <c r="D105" s="257"/>
      <c r="F105" s="183"/>
    </row>
    <row r="106" spans="1:6" ht="12.75">
      <c r="A106" s="257"/>
      <c r="B106" s="257"/>
      <c r="C106" s="257"/>
      <c r="D106" s="257"/>
      <c r="F106" s="183"/>
    </row>
    <row r="107" spans="1:6" ht="12.75">
      <c r="A107" s="257"/>
      <c r="B107" s="257"/>
      <c r="C107" s="257"/>
      <c r="D107" s="257"/>
      <c r="F107" s="183"/>
    </row>
    <row r="108" spans="1:6" ht="12.75">
      <c r="A108" s="257"/>
      <c r="B108" s="257"/>
      <c r="C108" s="257"/>
      <c r="D108" s="257"/>
      <c r="F108" s="183"/>
    </row>
    <row r="109" spans="1:6" ht="12.75">
      <c r="A109" s="257"/>
      <c r="B109" s="257"/>
      <c r="C109" s="257"/>
      <c r="D109" s="257"/>
      <c r="F109" s="183"/>
    </row>
    <row r="110" spans="1:6" ht="12.75">
      <c r="A110" s="257"/>
      <c r="B110" s="257"/>
      <c r="C110" s="257"/>
      <c r="D110" s="257"/>
      <c r="F110" s="183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3"/>
  <sheetViews>
    <sheetView zoomScale="190" zoomScaleNormal="190" zoomScalePageLayoutView="0" workbookViewId="0" topLeftCell="A1">
      <selection activeCell="A1" sqref="A1:L11"/>
    </sheetView>
  </sheetViews>
  <sheetFormatPr defaultColWidth="12" defaultRowHeight="11.25"/>
  <cols>
    <col min="1" max="1" width="16" style="0" customWidth="1"/>
    <col min="2" max="2" width="12" style="0" customWidth="1"/>
    <col min="3" max="3" width="19" style="0" customWidth="1"/>
    <col min="4" max="12" width="12.16015625" style="65" customWidth="1"/>
  </cols>
  <sheetData>
    <row r="1" spans="1:3" ht="11.25">
      <c r="A1" s="62" t="s">
        <v>309</v>
      </c>
      <c r="B1" s="63"/>
      <c r="C1" s="63"/>
    </row>
    <row r="2" spans="1:3" ht="11.25">
      <c r="A2" s="63" t="s">
        <v>310</v>
      </c>
      <c r="B2" s="63">
        <v>8</v>
      </c>
      <c r="C2" s="63"/>
    </row>
    <row r="3" spans="1:3" ht="11.25">
      <c r="A3" s="63" t="s">
        <v>293</v>
      </c>
      <c r="B3" s="75" t="s">
        <v>380</v>
      </c>
      <c r="C3" s="63"/>
    </row>
    <row r="4" spans="1:3" ht="11.25">
      <c r="A4" s="63" t="s">
        <v>294</v>
      </c>
      <c r="B4" s="75" t="s">
        <v>30</v>
      </c>
      <c r="C4" s="63"/>
    </row>
    <row r="5" spans="1:3" ht="11.25">
      <c r="A5" s="63" t="s">
        <v>295</v>
      </c>
      <c r="B5" s="75" t="s">
        <v>381</v>
      </c>
      <c r="C5" s="63"/>
    </row>
    <row r="6" spans="1:3" ht="11.25">
      <c r="A6" s="63" t="s">
        <v>296</v>
      </c>
      <c r="B6" s="63">
        <v>1</v>
      </c>
      <c r="C6" s="63"/>
    </row>
    <row r="7" spans="1:3" ht="11.25">
      <c r="A7" s="63" t="s">
        <v>287</v>
      </c>
      <c r="B7" s="63">
        <v>2</v>
      </c>
      <c r="C7" s="63"/>
    </row>
    <row r="9" ht="11.25">
      <c r="A9">
        <v>0</v>
      </c>
    </row>
    <row r="10" spans="1:12" ht="11.25">
      <c r="A10" s="66" t="s">
        <v>292</v>
      </c>
      <c r="B10" s="67" t="s">
        <v>311</v>
      </c>
      <c r="C10" s="67" t="s">
        <v>312</v>
      </c>
      <c r="D10" s="162" t="s">
        <v>5</v>
      </c>
      <c r="E10" s="163" t="s">
        <v>5</v>
      </c>
      <c r="F10" s="162" t="s">
        <v>249</v>
      </c>
      <c r="G10" s="163">
        <v>1</v>
      </c>
      <c r="H10" s="163">
        <v>2</v>
      </c>
      <c r="I10" s="163">
        <v>3</v>
      </c>
      <c r="J10" s="163">
        <v>4</v>
      </c>
      <c r="K10" s="66">
        <v>5</v>
      </c>
      <c r="L10" s="66">
        <v>6</v>
      </c>
    </row>
    <row r="11" spans="1:10" ht="12.75">
      <c r="A11" s="257">
        <v>1</v>
      </c>
      <c r="B11" s="257" t="s">
        <v>253</v>
      </c>
      <c r="C11" s="257" t="s">
        <v>198</v>
      </c>
      <c r="D11" s="257">
        <v>1</v>
      </c>
      <c r="E11" s="183"/>
      <c r="F11" s="183">
        <f>SUM(G11:J11)</f>
        <v>12</v>
      </c>
      <c r="G11" s="183">
        <v>1</v>
      </c>
      <c r="H11" s="183">
        <v>3</v>
      </c>
      <c r="I11" s="183">
        <v>4</v>
      </c>
      <c r="J11" s="183">
        <v>4</v>
      </c>
    </row>
    <row r="12" spans="1:10" ht="12.75">
      <c r="A12" s="257">
        <v>2</v>
      </c>
      <c r="B12" s="257" t="s">
        <v>244</v>
      </c>
      <c r="C12" s="257" t="s">
        <v>33</v>
      </c>
      <c r="D12" s="257">
        <v>2</v>
      </c>
      <c r="E12" s="183"/>
      <c r="F12" s="183">
        <f aca="true" t="shared" si="0" ref="F12:F43">SUM(G12:J12)</f>
        <v>14</v>
      </c>
      <c r="G12" s="183">
        <v>3</v>
      </c>
      <c r="H12" s="183">
        <v>1</v>
      </c>
      <c r="I12" s="183">
        <v>7</v>
      </c>
      <c r="J12" s="183">
        <v>3</v>
      </c>
    </row>
    <row r="13" spans="1:10" ht="12.75">
      <c r="A13" s="257">
        <v>3</v>
      </c>
      <c r="B13" s="257" t="s">
        <v>68</v>
      </c>
      <c r="C13" s="257" t="s">
        <v>193</v>
      </c>
      <c r="D13" s="257">
        <v>3</v>
      </c>
      <c r="E13" s="183"/>
      <c r="F13" s="183">
        <f t="shared" si="0"/>
        <v>17</v>
      </c>
      <c r="G13" s="258">
        <v>6</v>
      </c>
      <c r="H13" s="258">
        <v>8</v>
      </c>
      <c r="I13" s="258">
        <v>2</v>
      </c>
      <c r="J13" s="258">
        <v>1</v>
      </c>
    </row>
    <row r="14" spans="1:10" ht="12.75">
      <c r="A14" s="257">
        <v>4</v>
      </c>
      <c r="B14" s="257" t="s">
        <v>209</v>
      </c>
      <c r="C14" s="257" t="s">
        <v>106</v>
      </c>
      <c r="D14" s="257">
        <v>4</v>
      </c>
      <c r="E14" s="183"/>
      <c r="F14" s="183">
        <f t="shared" si="0"/>
        <v>21</v>
      </c>
      <c r="G14" s="258">
        <v>2</v>
      </c>
      <c r="H14" s="258">
        <v>2</v>
      </c>
      <c r="I14" s="258">
        <v>1</v>
      </c>
      <c r="J14" s="258">
        <v>16</v>
      </c>
    </row>
    <row r="15" spans="1:10" ht="12.75">
      <c r="A15" s="257">
        <v>5</v>
      </c>
      <c r="B15" s="257" t="s">
        <v>75</v>
      </c>
      <c r="C15" s="257" t="s">
        <v>105</v>
      </c>
      <c r="D15" s="257">
        <v>5</v>
      </c>
      <c r="E15" s="183"/>
      <c r="F15" s="183">
        <f t="shared" si="0"/>
        <v>24</v>
      </c>
      <c r="G15" s="258">
        <v>4</v>
      </c>
      <c r="H15" s="258">
        <v>6</v>
      </c>
      <c r="I15" s="258">
        <v>3</v>
      </c>
      <c r="J15" s="258">
        <v>11</v>
      </c>
    </row>
    <row r="16" spans="1:10" ht="12.75">
      <c r="A16" s="257">
        <v>6</v>
      </c>
      <c r="B16" s="257" t="s">
        <v>80</v>
      </c>
      <c r="C16" s="257" t="s">
        <v>81</v>
      </c>
      <c r="D16" s="257">
        <v>6</v>
      </c>
      <c r="E16" s="183"/>
      <c r="F16" s="183">
        <f t="shared" si="0"/>
        <v>25</v>
      </c>
      <c r="G16" s="258">
        <v>10</v>
      </c>
      <c r="H16" s="258">
        <v>4</v>
      </c>
      <c r="I16" s="258">
        <v>9</v>
      </c>
      <c r="J16" s="258">
        <v>2</v>
      </c>
    </row>
    <row r="17" spans="1:10" ht="12.75">
      <c r="A17" s="257">
        <v>7</v>
      </c>
      <c r="B17" s="257" t="s">
        <v>210</v>
      </c>
      <c r="C17" s="257" t="s">
        <v>20</v>
      </c>
      <c r="D17" s="257">
        <v>7</v>
      </c>
      <c r="E17" s="183"/>
      <c r="F17" s="183">
        <f t="shared" si="0"/>
        <v>26</v>
      </c>
      <c r="G17" s="258">
        <v>7</v>
      </c>
      <c r="H17" s="258">
        <v>5</v>
      </c>
      <c r="I17" s="258">
        <v>6</v>
      </c>
      <c r="J17" s="258">
        <v>8</v>
      </c>
    </row>
    <row r="18" spans="1:10" ht="12.75">
      <c r="A18" s="257">
        <v>8</v>
      </c>
      <c r="B18" s="257" t="s">
        <v>181</v>
      </c>
      <c r="C18" s="257" t="s">
        <v>180</v>
      </c>
      <c r="D18" s="257">
        <v>8</v>
      </c>
      <c r="E18" s="183"/>
      <c r="F18" s="183">
        <f t="shared" si="0"/>
        <v>29</v>
      </c>
      <c r="G18" s="258">
        <v>5</v>
      </c>
      <c r="H18" s="258">
        <v>7</v>
      </c>
      <c r="I18" s="258">
        <v>8</v>
      </c>
      <c r="J18" s="258">
        <v>9</v>
      </c>
    </row>
    <row r="19" spans="1:10" ht="12.75">
      <c r="A19" s="257">
        <v>9</v>
      </c>
      <c r="B19" s="257" t="s">
        <v>234</v>
      </c>
      <c r="C19" s="257" t="s">
        <v>55</v>
      </c>
      <c r="D19" s="257">
        <v>9</v>
      </c>
      <c r="E19" s="183"/>
      <c r="F19" s="183">
        <f t="shared" si="0"/>
        <v>39</v>
      </c>
      <c r="G19" s="258">
        <v>13</v>
      </c>
      <c r="H19" s="258">
        <v>9</v>
      </c>
      <c r="I19" s="258">
        <v>5</v>
      </c>
      <c r="J19" s="258">
        <v>12</v>
      </c>
    </row>
    <row r="20" spans="1:10" ht="12.75">
      <c r="A20" s="257">
        <v>10</v>
      </c>
      <c r="B20" s="257" t="s">
        <v>11</v>
      </c>
      <c r="C20" s="257" t="s">
        <v>95</v>
      </c>
      <c r="D20" s="257">
        <v>10</v>
      </c>
      <c r="E20" s="183"/>
      <c r="F20" s="183">
        <f t="shared" si="0"/>
        <v>49</v>
      </c>
      <c r="G20" s="258">
        <v>12</v>
      </c>
      <c r="H20" s="258">
        <v>14</v>
      </c>
      <c r="I20" s="258">
        <v>17</v>
      </c>
      <c r="J20" s="258">
        <v>6</v>
      </c>
    </row>
    <row r="21" spans="1:10" ht="12.75">
      <c r="A21" s="257">
        <v>11</v>
      </c>
      <c r="B21" s="257" t="s">
        <v>43</v>
      </c>
      <c r="C21" s="257" t="s">
        <v>29</v>
      </c>
      <c r="D21" s="257">
        <v>11</v>
      </c>
      <c r="E21" s="183"/>
      <c r="F21" s="183">
        <f t="shared" si="0"/>
        <v>54</v>
      </c>
      <c r="G21" s="258">
        <v>9</v>
      </c>
      <c r="H21" s="258">
        <v>11</v>
      </c>
      <c r="I21" s="258">
        <v>21</v>
      </c>
      <c r="J21" s="258">
        <v>13</v>
      </c>
    </row>
    <row r="22" spans="1:10" ht="12.75">
      <c r="A22" s="257">
        <v>12</v>
      </c>
      <c r="B22" s="257" t="s">
        <v>112</v>
      </c>
      <c r="C22" s="257" t="s">
        <v>107</v>
      </c>
      <c r="D22" s="257">
        <v>12</v>
      </c>
      <c r="E22" s="183"/>
      <c r="F22" s="183">
        <f t="shared" si="0"/>
        <v>55</v>
      </c>
      <c r="G22" s="258">
        <v>11</v>
      </c>
      <c r="H22" s="258">
        <v>15</v>
      </c>
      <c r="I22" s="258">
        <v>14</v>
      </c>
      <c r="J22" s="258">
        <v>15</v>
      </c>
    </row>
    <row r="23" spans="1:10" ht="12.75">
      <c r="A23" s="257">
        <v>13</v>
      </c>
      <c r="B23" s="257" t="s">
        <v>101</v>
      </c>
      <c r="C23" s="257" t="s">
        <v>135</v>
      </c>
      <c r="D23" s="257">
        <v>13</v>
      </c>
      <c r="E23" s="183"/>
      <c r="F23" s="183">
        <f t="shared" si="0"/>
        <v>57</v>
      </c>
      <c r="G23" s="258">
        <v>20</v>
      </c>
      <c r="H23" s="258">
        <v>16</v>
      </c>
      <c r="I23" s="258">
        <v>16</v>
      </c>
      <c r="J23" s="258">
        <v>5</v>
      </c>
    </row>
    <row r="24" spans="1:10" ht="12.75">
      <c r="A24" s="257">
        <v>14</v>
      </c>
      <c r="B24" s="257" t="s">
        <v>320</v>
      </c>
      <c r="C24" s="257" t="s">
        <v>49</v>
      </c>
      <c r="D24" s="257">
        <v>14</v>
      </c>
      <c r="E24" s="183"/>
      <c r="F24" s="183">
        <f t="shared" si="0"/>
        <v>57</v>
      </c>
      <c r="G24" s="258">
        <v>8</v>
      </c>
      <c r="H24" s="258">
        <v>18</v>
      </c>
      <c r="I24" s="258">
        <v>10</v>
      </c>
      <c r="J24" s="258">
        <v>21</v>
      </c>
    </row>
    <row r="25" spans="1:10" ht="12.75">
      <c r="A25" s="257">
        <v>15</v>
      </c>
      <c r="B25" s="257" t="s">
        <v>176</v>
      </c>
      <c r="C25" s="257" t="s">
        <v>16</v>
      </c>
      <c r="D25" s="257">
        <v>15</v>
      </c>
      <c r="E25" s="183"/>
      <c r="F25" s="183">
        <f t="shared" si="0"/>
        <v>63</v>
      </c>
      <c r="G25" s="258">
        <v>19</v>
      </c>
      <c r="H25" s="258">
        <v>10</v>
      </c>
      <c r="I25" s="258">
        <v>15</v>
      </c>
      <c r="J25" s="258">
        <v>19</v>
      </c>
    </row>
    <row r="26" spans="1:10" ht="12.75">
      <c r="A26" s="257">
        <v>16</v>
      </c>
      <c r="B26" s="257" t="s">
        <v>254</v>
      </c>
      <c r="C26" s="257" t="s">
        <v>159</v>
      </c>
      <c r="D26" s="257">
        <v>16</v>
      </c>
      <c r="E26" s="183"/>
      <c r="F26" s="183">
        <f t="shared" si="0"/>
        <v>65</v>
      </c>
      <c r="G26" s="258">
        <v>15</v>
      </c>
      <c r="H26" s="258">
        <v>19</v>
      </c>
      <c r="I26" s="258">
        <v>11</v>
      </c>
      <c r="J26" s="258">
        <v>20</v>
      </c>
    </row>
    <row r="27" spans="1:10" ht="12.75">
      <c r="A27" s="257">
        <v>17</v>
      </c>
      <c r="B27" s="257" t="s">
        <v>67</v>
      </c>
      <c r="C27" s="257" t="s">
        <v>42</v>
      </c>
      <c r="D27" s="257">
        <v>17</v>
      </c>
      <c r="E27" s="183"/>
      <c r="F27" s="183">
        <f t="shared" si="0"/>
        <v>69</v>
      </c>
      <c r="G27" s="258">
        <v>24</v>
      </c>
      <c r="H27" s="258">
        <v>12</v>
      </c>
      <c r="I27" s="258">
        <v>26</v>
      </c>
      <c r="J27" s="258">
        <v>7</v>
      </c>
    </row>
    <row r="28" spans="1:10" ht="12.75">
      <c r="A28" s="257">
        <v>18</v>
      </c>
      <c r="B28" s="257" t="s">
        <v>167</v>
      </c>
      <c r="C28" s="257" t="s">
        <v>166</v>
      </c>
      <c r="D28" s="257">
        <v>18</v>
      </c>
      <c r="E28" s="183"/>
      <c r="F28" s="183">
        <f t="shared" si="0"/>
        <v>69</v>
      </c>
      <c r="G28" s="258">
        <v>17</v>
      </c>
      <c r="H28" s="258">
        <v>20</v>
      </c>
      <c r="I28" s="258">
        <v>18</v>
      </c>
      <c r="J28" s="258">
        <v>14</v>
      </c>
    </row>
    <row r="29" spans="1:10" ht="12.75">
      <c r="A29" s="257">
        <v>19</v>
      </c>
      <c r="B29" s="257" t="s">
        <v>230</v>
      </c>
      <c r="C29" s="257" t="s">
        <v>61</v>
      </c>
      <c r="D29" s="257">
        <v>19</v>
      </c>
      <c r="E29" s="183"/>
      <c r="F29" s="183">
        <f t="shared" si="0"/>
        <v>72</v>
      </c>
      <c r="G29" s="258">
        <v>21</v>
      </c>
      <c r="H29" s="258">
        <v>13</v>
      </c>
      <c r="I29" s="258">
        <v>20</v>
      </c>
      <c r="J29" s="258">
        <v>18</v>
      </c>
    </row>
    <row r="30" spans="1:10" ht="12.75">
      <c r="A30" s="257">
        <v>20</v>
      </c>
      <c r="B30" s="257" t="s">
        <v>31</v>
      </c>
      <c r="C30" s="257" t="s">
        <v>93</v>
      </c>
      <c r="D30" s="257">
        <v>20</v>
      </c>
      <c r="E30" s="183"/>
      <c r="F30" s="183">
        <f t="shared" si="0"/>
        <v>78</v>
      </c>
      <c r="G30" s="258">
        <v>16</v>
      </c>
      <c r="H30" s="258">
        <v>17</v>
      </c>
      <c r="I30" s="258">
        <v>19</v>
      </c>
      <c r="J30" s="258">
        <v>26</v>
      </c>
    </row>
    <row r="31" spans="1:10" ht="12.75">
      <c r="A31" s="257">
        <v>21</v>
      </c>
      <c r="B31" s="257" t="s">
        <v>141</v>
      </c>
      <c r="C31" s="257" t="s">
        <v>147</v>
      </c>
      <c r="D31" s="257">
        <v>21</v>
      </c>
      <c r="E31" s="183"/>
      <c r="F31" s="183">
        <f t="shared" si="0"/>
        <v>82</v>
      </c>
      <c r="G31" s="258">
        <v>23</v>
      </c>
      <c r="H31" s="258">
        <v>21</v>
      </c>
      <c r="I31" s="258">
        <v>13</v>
      </c>
      <c r="J31" s="258">
        <v>25</v>
      </c>
    </row>
    <row r="32" spans="1:10" ht="12.75">
      <c r="A32" s="257">
        <v>22</v>
      </c>
      <c r="B32" s="257" t="s">
        <v>313</v>
      </c>
      <c r="C32" s="257" t="s">
        <v>218</v>
      </c>
      <c r="D32" s="257">
        <v>22</v>
      </c>
      <c r="E32" s="183"/>
      <c r="F32" s="183">
        <f t="shared" si="0"/>
        <v>86</v>
      </c>
      <c r="G32" s="258">
        <v>14</v>
      </c>
      <c r="H32" s="258">
        <v>25</v>
      </c>
      <c r="I32" s="258">
        <v>23</v>
      </c>
      <c r="J32" s="258">
        <v>24</v>
      </c>
    </row>
    <row r="33" spans="1:10" ht="12.75">
      <c r="A33" s="257">
        <v>23</v>
      </c>
      <c r="B33" s="257" t="s">
        <v>71</v>
      </c>
      <c r="C33" s="257" t="s">
        <v>132</v>
      </c>
      <c r="D33" s="257">
        <v>23</v>
      </c>
      <c r="E33" s="183"/>
      <c r="F33" s="183">
        <f t="shared" si="0"/>
        <v>89</v>
      </c>
      <c r="G33" s="258">
        <v>22</v>
      </c>
      <c r="H33" s="258">
        <v>23</v>
      </c>
      <c r="I33" s="258">
        <v>22</v>
      </c>
      <c r="J33" s="258">
        <v>22</v>
      </c>
    </row>
    <row r="34" spans="1:10" ht="12.75">
      <c r="A34" s="257">
        <v>24</v>
      </c>
      <c r="B34" s="257" t="s">
        <v>82</v>
      </c>
      <c r="C34" s="257" t="s">
        <v>15</v>
      </c>
      <c r="D34" s="257">
        <v>24</v>
      </c>
      <c r="E34" s="183"/>
      <c r="F34" s="183">
        <f t="shared" si="0"/>
        <v>94</v>
      </c>
      <c r="G34" s="258">
        <v>26</v>
      </c>
      <c r="H34" s="258">
        <v>27</v>
      </c>
      <c r="I34" s="258">
        <v>24</v>
      </c>
      <c r="J34" s="258">
        <v>17</v>
      </c>
    </row>
    <row r="35" spans="1:10" ht="12.75">
      <c r="A35" s="257">
        <v>25</v>
      </c>
      <c r="B35" s="257" t="s">
        <v>190</v>
      </c>
      <c r="C35" s="257" t="s">
        <v>189</v>
      </c>
      <c r="D35" s="257">
        <v>25</v>
      </c>
      <c r="E35" s="183"/>
      <c r="F35" s="183">
        <f t="shared" si="0"/>
        <v>93</v>
      </c>
      <c r="G35" s="258">
        <f>(96-22)/2</f>
        <v>37</v>
      </c>
      <c r="H35" s="258">
        <v>34</v>
      </c>
      <c r="I35" s="258">
        <v>12</v>
      </c>
      <c r="J35" s="258">
        <v>10</v>
      </c>
    </row>
    <row r="36" spans="1:10" ht="12.75">
      <c r="A36" s="257">
        <v>26</v>
      </c>
      <c r="B36" s="257" t="s">
        <v>222</v>
      </c>
      <c r="C36" s="257" t="s">
        <v>221</v>
      </c>
      <c r="D36" s="257">
        <v>26</v>
      </c>
      <c r="E36" s="183"/>
      <c r="F36" s="183">
        <f t="shared" si="0"/>
        <v>99</v>
      </c>
      <c r="G36" s="258">
        <v>25</v>
      </c>
      <c r="H36" s="258">
        <v>24</v>
      </c>
      <c r="I36" s="258">
        <v>27</v>
      </c>
      <c r="J36" s="258">
        <v>23</v>
      </c>
    </row>
    <row r="37" spans="1:10" ht="12.75">
      <c r="A37" s="257">
        <v>27</v>
      </c>
      <c r="B37" s="257" t="s">
        <v>12</v>
      </c>
      <c r="C37" s="257" t="s">
        <v>219</v>
      </c>
      <c r="D37" s="257">
        <v>27</v>
      </c>
      <c r="E37" s="183"/>
      <c r="F37" s="183">
        <f t="shared" si="0"/>
        <v>111</v>
      </c>
      <c r="G37" s="258">
        <v>29</v>
      </c>
      <c r="H37" s="258">
        <v>26</v>
      </c>
      <c r="I37" s="258">
        <v>28</v>
      </c>
      <c r="J37" s="258">
        <v>28</v>
      </c>
    </row>
    <row r="38" spans="1:10" ht="12.75">
      <c r="A38" s="257">
        <v>28</v>
      </c>
      <c r="B38" s="257" t="s">
        <v>153</v>
      </c>
      <c r="C38" s="257" t="s">
        <v>19</v>
      </c>
      <c r="D38" s="257">
        <v>28</v>
      </c>
      <c r="E38" s="183"/>
      <c r="F38" s="183">
        <f t="shared" si="0"/>
        <v>113</v>
      </c>
      <c r="G38" s="258">
        <v>27</v>
      </c>
      <c r="H38" s="258">
        <v>29</v>
      </c>
      <c r="I38" s="258">
        <v>30</v>
      </c>
      <c r="J38" s="258">
        <v>27</v>
      </c>
    </row>
    <row r="39" spans="1:10" ht="12.75">
      <c r="A39" s="257">
        <v>29</v>
      </c>
      <c r="B39" s="257" t="s">
        <v>69</v>
      </c>
      <c r="C39" s="257" t="s">
        <v>131</v>
      </c>
      <c r="D39" s="257">
        <v>29</v>
      </c>
      <c r="E39" s="183"/>
      <c r="F39" s="183">
        <f t="shared" si="0"/>
        <v>121</v>
      </c>
      <c r="G39" s="258">
        <f>(96-22)/2</f>
        <v>37</v>
      </c>
      <c r="H39" s="258">
        <v>22</v>
      </c>
      <c r="I39" s="258">
        <v>25</v>
      </c>
      <c r="J39" s="258">
        <f>(96-22)/2</f>
        <v>37</v>
      </c>
    </row>
    <row r="40" spans="1:10" ht="12.75">
      <c r="A40" s="257">
        <v>30</v>
      </c>
      <c r="B40" s="259" t="s">
        <v>382</v>
      </c>
      <c r="C40" s="259" t="s">
        <v>383</v>
      </c>
      <c r="D40" s="257">
        <v>30</v>
      </c>
      <c r="E40" s="183"/>
      <c r="F40" s="183">
        <f t="shared" si="0"/>
        <v>127</v>
      </c>
      <c r="G40" s="258">
        <v>28</v>
      </c>
      <c r="H40" s="258">
        <v>31</v>
      </c>
      <c r="I40" s="258">
        <v>31</v>
      </c>
      <c r="J40" s="258">
        <f>(96-22)/2</f>
        <v>37</v>
      </c>
    </row>
    <row r="41" spans="1:10" ht="12.75">
      <c r="A41" s="257">
        <v>31</v>
      </c>
      <c r="B41" s="257" t="s">
        <v>236</v>
      </c>
      <c r="C41" s="257" t="s">
        <v>235</v>
      </c>
      <c r="D41" s="257">
        <v>31</v>
      </c>
      <c r="E41" s="183"/>
      <c r="F41" s="183">
        <f t="shared" si="0"/>
        <v>129</v>
      </c>
      <c r="G41" s="258">
        <v>18</v>
      </c>
      <c r="H41" s="258">
        <f>(96-22)/2</f>
        <v>37</v>
      </c>
      <c r="I41" s="258">
        <f>(96-22)/2</f>
        <v>37</v>
      </c>
      <c r="J41" s="258">
        <f>(96-22)/2</f>
        <v>37</v>
      </c>
    </row>
    <row r="42" spans="1:10" ht="12.75">
      <c r="A42" s="257">
        <v>32</v>
      </c>
      <c r="B42" s="257" t="s">
        <v>87</v>
      </c>
      <c r="C42" s="257" t="s">
        <v>144</v>
      </c>
      <c r="D42" s="257">
        <v>32</v>
      </c>
      <c r="E42" s="183"/>
      <c r="F42" s="183">
        <f t="shared" si="0"/>
        <v>133</v>
      </c>
      <c r="G42" s="258">
        <f>(96-22)/2</f>
        <v>37</v>
      </c>
      <c r="H42" s="258">
        <v>30</v>
      </c>
      <c r="I42" s="258">
        <v>29</v>
      </c>
      <c r="J42" s="258">
        <f>(96-22)/2</f>
        <v>37</v>
      </c>
    </row>
    <row r="43" spans="1:10" ht="12.75">
      <c r="A43" s="257">
        <v>33</v>
      </c>
      <c r="B43" s="257" t="s">
        <v>179</v>
      </c>
      <c r="C43" s="257" t="s">
        <v>322</v>
      </c>
      <c r="D43" s="257">
        <v>33</v>
      </c>
      <c r="E43" s="183"/>
      <c r="F43" s="183">
        <f t="shared" si="0"/>
        <v>134</v>
      </c>
      <c r="G43" s="258">
        <f>(96-22)/2</f>
        <v>37</v>
      </c>
      <c r="H43" s="258">
        <v>28</v>
      </c>
      <c r="I43" s="258">
        <v>32</v>
      </c>
      <c r="J43" s="258">
        <f>(96-22)/2</f>
        <v>37</v>
      </c>
    </row>
  </sheetData>
  <sheetProtection/>
  <printOptions/>
  <pageMargins left="0.7" right="0.7" top="0.75" bottom="0.75" header="0.3" footer="0.3"/>
  <pageSetup orientation="portrait" paperSize="9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A1">
      <selection activeCell="A1" sqref="A1:L10"/>
    </sheetView>
  </sheetViews>
  <sheetFormatPr defaultColWidth="12" defaultRowHeight="11.25"/>
  <cols>
    <col min="1" max="1" width="17" style="0" bestFit="1" customWidth="1"/>
    <col min="2" max="2" width="20.66015625" style="0" customWidth="1"/>
    <col min="3" max="3" width="22.16015625" style="0" customWidth="1"/>
  </cols>
  <sheetData>
    <row r="1" spans="1:3" ht="11.25">
      <c r="A1" s="62" t="s">
        <v>309</v>
      </c>
      <c r="B1" s="63"/>
      <c r="C1" s="63"/>
    </row>
    <row r="2" spans="1:3" ht="11.25">
      <c r="A2" s="63" t="s">
        <v>310</v>
      </c>
      <c r="B2" s="63">
        <v>7</v>
      </c>
      <c r="C2" s="63"/>
    </row>
    <row r="3" spans="1:3" ht="11.25">
      <c r="A3" s="63" t="s">
        <v>293</v>
      </c>
      <c r="B3" s="75" t="s">
        <v>370</v>
      </c>
      <c r="C3" s="63"/>
    </row>
    <row r="4" spans="1:3" ht="11.25">
      <c r="A4" s="63" t="s">
        <v>294</v>
      </c>
      <c r="B4" s="75" t="s">
        <v>369</v>
      </c>
      <c r="C4" s="63"/>
    </row>
    <row r="5" spans="1:3" ht="11.25">
      <c r="A5" s="63" t="s">
        <v>295</v>
      </c>
      <c r="B5" s="75" t="s">
        <v>368</v>
      </c>
      <c r="C5" s="63"/>
    </row>
    <row r="6" spans="1:3" ht="11.25">
      <c r="A6" s="63" t="s">
        <v>296</v>
      </c>
      <c r="B6" s="63">
        <v>1</v>
      </c>
      <c r="C6" s="63"/>
    </row>
    <row r="7" spans="1:3" ht="11.25">
      <c r="A7" s="63" t="s">
        <v>287</v>
      </c>
      <c r="B7" s="63">
        <v>1</v>
      </c>
      <c r="C7" s="63"/>
    </row>
    <row r="9" ht="11.25">
      <c r="A9">
        <v>0</v>
      </c>
    </row>
    <row r="10" spans="1:12" ht="11.25">
      <c r="A10" s="66" t="s">
        <v>292</v>
      </c>
      <c r="B10" s="67" t="s">
        <v>311</v>
      </c>
      <c r="C10" s="67" t="s">
        <v>312</v>
      </c>
      <c r="D10" s="66" t="s">
        <v>348</v>
      </c>
      <c r="E10" s="66"/>
      <c r="F10" s="162" t="s">
        <v>249</v>
      </c>
      <c r="G10" s="163">
        <v>1</v>
      </c>
      <c r="H10" s="163">
        <v>2</v>
      </c>
      <c r="I10" s="163">
        <v>3</v>
      </c>
      <c r="J10" s="163">
        <v>4</v>
      </c>
      <c r="K10" s="163">
        <v>5</v>
      </c>
      <c r="L10" s="163">
        <v>6</v>
      </c>
    </row>
    <row r="11" spans="1:12" ht="12.75">
      <c r="A11" s="131">
        <v>1</v>
      </c>
      <c r="B11" s="132" t="s">
        <v>213</v>
      </c>
      <c r="C11" s="132" t="s">
        <v>146</v>
      </c>
      <c r="D11" s="131">
        <v>1</v>
      </c>
      <c r="F11">
        <f>SUM(G11:L11)-MAX(G11:L11)</f>
        <v>14</v>
      </c>
      <c r="G11">
        <v>7</v>
      </c>
      <c r="H11">
        <v>2</v>
      </c>
      <c r="I11">
        <v>1</v>
      </c>
      <c r="J11">
        <v>6</v>
      </c>
      <c r="K11">
        <v>1</v>
      </c>
      <c r="L11">
        <v>4</v>
      </c>
    </row>
    <row r="12" spans="1:12" ht="12.75">
      <c r="A12" s="131">
        <v>2</v>
      </c>
      <c r="B12" s="132" t="s">
        <v>75</v>
      </c>
      <c r="C12" s="132" t="s">
        <v>105</v>
      </c>
      <c r="D12" s="131">
        <v>2</v>
      </c>
      <c r="F12">
        <f aca="true" t="shared" si="0" ref="F12:F44">SUM(G12:L12)-MAX(G12:L12)</f>
        <v>20</v>
      </c>
      <c r="G12">
        <v>13</v>
      </c>
      <c r="H12">
        <v>1</v>
      </c>
      <c r="I12">
        <v>7</v>
      </c>
      <c r="J12">
        <v>1</v>
      </c>
      <c r="K12">
        <v>4</v>
      </c>
      <c r="L12">
        <v>7</v>
      </c>
    </row>
    <row r="13" spans="1:12" ht="12.75">
      <c r="A13" s="131">
        <v>3</v>
      </c>
      <c r="B13" s="132" t="s">
        <v>68</v>
      </c>
      <c r="C13" s="132" t="s">
        <v>193</v>
      </c>
      <c r="D13" s="131">
        <v>3</v>
      </c>
      <c r="F13">
        <f t="shared" si="0"/>
        <v>24</v>
      </c>
      <c r="G13">
        <v>20</v>
      </c>
      <c r="H13">
        <v>6</v>
      </c>
      <c r="I13">
        <v>5</v>
      </c>
      <c r="J13">
        <v>5</v>
      </c>
      <c r="K13">
        <v>7</v>
      </c>
      <c r="L13">
        <v>1</v>
      </c>
    </row>
    <row r="14" spans="1:12" ht="12.75">
      <c r="A14" s="131">
        <v>4</v>
      </c>
      <c r="B14" s="132" t="s">
        <v>244</v>
      </c>
      <c r="C14" s="132" t="s">
        <v>33</v>
      </c>
      <c r="D14" s="131">
        <v>4</v>
      </c>
      <c r="F14">
        <f t="shared" si="0"/>
        <v>27</v>
      </c>
      <c r="G14">
        <v>3</v>
      </c>
      <c r="H14">
        <v>9</v>
      </c>
      <c r="I14">
        <v>3</v>
      </c>
      <c r="J14">
        <v>2</v>
      </c>
      <c r="K14">
        <v>10</v>
      </c>
      <c r="L14">
        <v>16</v>
      </c>
    </row>
    <row r="15" spans="1:12" ht="12.75">
      <c r="A15" s="131">
        <v>5</v>
      </c>
      <c r="B15" s="132" t="s">
        <v>253</v>
      </c>
      <c r="C15" s="132" t="s">
        <v>198</v>
      </c>
      <c r="D15" s="131">
        <v>5</v>
      </c>
      <c r="F15">
        <f t="shared" si="0"/>
        <v>33</v>
      </c>
      <c r="G15">
        <v>1</v>
      </c>
      <c r="H15">
        <v>5</v>
      </c>
      <c r="I15">
        <v>14</v>
      </c>
      <c r="J15">
        <v>12</v>
      </c>
      <c r="K15">
        <v>3</v>
      </c>
      <c r="L15">
        <v>12</v>
      </c>
    </row>
    <row r="16" spans="1:12" ht="12.75">
      <c r="A16" s="131">
        <v>6</v>
      </c>
      <c r="B16" s="132" t="s">
        <v>229</v>
      </c>
      <c r="C16" s="132" t="s">
        <v>228</v>
      </c>
      <c r="D16" s="131">
        <v>6</v>
      </c>
      <c r="F16">
        <f t="shared" si="0"/>
        <v>35</v>
      </c>
      <c r="G16">
        <v>6</v>
      </c>
      <c r="H16">
        <v>4</v>
      </c>
      <c r="I16">
        <v>13</v>
      </c>
      <c r="J16">
        <v>4</v>
      </c>
      <c r="K16">
        <v>8</v>
      </c>
      <c r="L16" s="183">
        <f>(143-65)/2</f>
        <v>39</v>
      </c>
    </row>
    <row r="17" spans="1:12" ht="12.75">
      <c r="A17" s="131">
        <v>7</v>
      </c>
      <c r="B17" s="132" t="s">
        <v>210</v>
      </c>
      <c r="C17" s="132" t="s">
        <v>20</v>
      </c>
      <c r="D17" s="131">
        <v>7</v>
      </c>
      <c r="F17">
        <f t="shared" si="0"/>
        <v>39</v>
      </c>
      <c r="G17">
        <v>4</v>
      </c>
      <c r="H17">
        <v>8</v>
      </c>
      <c r="I17">
        <v>6</v>
      </c>
      <c r="J17">
        <v>18</v>
      </c>
      <c r="K17">
        <v>18</v>
      </c>
      <c r="L17">
        <v>3</v>
      </c>
    </row>
    <row r="18" spans="1:12" ht="12.75">
      <c r="A18" s="131">
        <v>8</v>
      </c>
      <c r="B18" s="132" t="s">
        <v>320</v>
      </c>
      <c r="C18" s="132" t="s">
        <v>49</v>
      </c>
      <c r="D18" s="131">
        <v>8</v>
      </c>
      <c r="F18">
        <f t="shared" si="0"/>
        <v>41</v>
      </c>
      <c r="G18">
        <v>2</v>
      </c>
      <c r="H18">
        <v>24</v>
      </c>
      <c r="I18">
        <v>21</v>
      </c>
      <c r="J18">
        <v>7</v>
      </c>
      <c r="K18">
        <v>9</v>
      </c>
      <c r="L18">
        <v>2</v>
      </c>
    </row>
    <row r="19" spans="1:12" ht="12.75">
      <c r="A19" s="131">
        <v>9</v>
      </c>
      <c r="B19" s="132" t="s">
        <v>246</v>
      </c>
      <c r="C19" s="132" t="s">
        <v>39</v>
      </c>
      <c r="D19" s="131">
        <v>9</v>
      </c>
      <c r="F19">
        <f t="shared" si="0"/>
        <v>41</v>
      </c>
      <c r="G19">
        <v>9</v>
      </c>
      <c r="H19">
        <v>3</v>
      </c>
      <c r="I19">
        <v>9</v>
      </c>
      <c r="J19">
        <v>8</v>
      </c>
      <c r="K19">
        <v>12</v>
      </c>
      <c r="L19">
        <v>14</v>
      </c>
    </row>
    <row r="20" spans="1:12" ht="12.75">
      <c r="A20" s="131">
        <v>10</v>
      </c>
      <c r="B20" s="132" t="s">
        <v>240</v>
      </c>
      <c r="C20" s="132" t="s">
        <v>54</v>
      </c>
      <c r="D20" s="131">
        <v>10</v>
      </c>
      <c r="F20">
        <f t="shared" si="0"/>
        <v>41</v>
      </c>
      <c r="G20">
        <v>9</v>
      </c>
      <c r="H20">
        <v>3</v>
      </c>
      <c r="I20">
        <v>9</v>
      </c>
      <c r="J20">
        <v>8</v>
      </c>
      <c r="K20">
        <v>12</v>
      </c>
      <c r="L20">
        <v>14</v>
      </c>
    </row>
    <row r="21" spans="1:12" ht="12.75">
      <c r="A21" s="131">
        <v>11</v>
      </c>
      <c r="B21" s="132" t="s">
        <v>80</v>
      </c>
      <c r="C21" s="132" t="s">
        <v>81</v>
      </c>
      <c r="D21" s="131">
        <v>11</v>
      </c>
      <c r="F21">
        <f t="shared" si="0"/>
        <v>47</v>
      </c>
      <c r="G21">
        <v>11</v>
      </c>
      <c r="H21">
        <v>27</v>
      </c>
      <c r="I21">
        <v>2</v>
      </c>
      <c r="J21">
        <v>17</v>
      </c>
      <c r="K21">
        <v>6</v>
      </c>
      <c r="L21">
        <v>11</v>
      </c>
    </row>
    <row r="22" spans="1:12" ht="12.75">
      <c r="A22" s="131">
        <v>12</v>
      </c>
      <c r="B22" s="132" t="s">
        <v>37</v>
      </c>
      <c r="C22" s="132" t="s">
        <v>65</v>
      </c>
      <c r="D22" s="131">
        <v>12</v>
      </c>
      <c r="F22">
        <f t="shared" si="0"/>
        <v>52</v>
      </c>
      <c r="G22">
        <v>12</v>
      </c>
      <c r="H22">
        <v>7</v>
      </c>
      <c r="I22">
        <v>17</v>
      </c>
      <c r="J22">
        <v>19</v>
      </c>
      <c r="K22">
        <v>11</v>
      </c>
      <c r="L22">
        <v>5</v>
      </c>
    </row>
    <row r="23" spans="1:12" ht="12.75">
      <c r="A23" s="131">
        <v>13</v>
      </c>
      <c r="B23" s="132" t="s">
        <v>56</v>
      </c>
      <c r="C23" s="132" t="s">
        <v>21</v>
      </c>
      <c r="D23" s="131">
        <v>13</v>
      </c>
      <c r="F23">
        <f t="shared" si="0"/>
        <v>55</v>
      </c>
      <c r="G23">
        <v>8</v>
      </c>
      <c r="H23">
        <v>17</v>
      </c>
      <c r="I23">
        <v>16</v>
      </c>
      <c r="J23">
        <v>9</v>
      </c>
      <c r="K23">
        <v>5</v>
      </c>
      <c r="L23">
        <v>17</v>
      </c>
    </row>
    <row r="24" spans="1:12" ht="12.75">
      <c r="A24" s="131">
        <v>14</v>
      </c>
      <c r="B24" s="132" t="s">
        <v>190</v>
      </c>
      <c r="C24" s="132" t="s">
        <v>189</v>
      </c>
      <c r="D24" s="131">
        <v>14</v>
      </c>
      <c r="F24">
        <f t="shared" si="0"/>
        <v>60</v>
      </c>
      <c r="G24">
        <v>5</v>
      </c>
      <c r="H24">
        <v>12</v>
      </c>
      <c r="I24">
        <v>8</v>
      </c>
      <c r="J24">
        <v>16</v>
      </c>
      <c r="K24">
        <v>21</v>
      </c>
      <c r="L24">
        <v>19</v>
      </c>
    </row>
    <row r="25" spans="1:12" ht="12.75">
      <c r="A25" s="131">
        <v>15</v>
      </c>
      <c r="B25" s="132" t="s">
        <v>176</v>
      </c>
      <c r="C25" s="132" t="s">
        <v>16</v>
      </c>
      <c r="D25" s="131">
        <v>15</v>
      </c>
      <c r="F25">
        <f t="shared" si="0"/>
        <v>70</v>
      </c>
      <c r="G25">
        <v>19</v>
      </c>
      <c r="H25">
        <v>15</v>
      </c>
      <c r="I25">
        <v>23</v>
      </c>
      <c r="J25">
        <v>13</v>
      </c>
      <c r="K25">
        <v>13</v>
      </c>
      <c r="L25">
        <v>10</v>
      </c>
    </row>
    <row r="26" spans="1:12" ht="12.75">
      <c r="A26" s="131">
        <v>16</v>
      </c>
      <c r="B26" s="132" t="s">
        <v>51</v>
      </c>
      <c r="C26" s="132" t="s">
        <v>70</v>
      </c>
      <c r="D26" s="131">
        <v>16</v>
      </c>
      <c r="F26">
        <f t="shared" si="0"/>
        <v>70</v>
      </c>
      <c r="G26">
        <v>36</v>
      </c>
      <c r="H26">
        <v>11</v>
      </c>
      <c r="I26">
        <v>11</v>
      </c>
      <c r="J26">
        <v>11</v>
      </c>
      <c r="K26">
        <v>16</v>
      </c>
      <c r="L26">
        <v>21</v>
      </c>
    </row>
    <row r="27" spans="1:12" ht="12.75">
      <c r="A27" s="131">
        <v>17</v>
      </c>
      <c r="B27" s="132" t="s">
        <v>43</v>
      </c>
      <c r="C27" s="132" t="s">
        <v>29</v>
      </c>
      <c r="D27" s="131">
        <v>17</v>
      </c>
      <c r="F27">
        <f t="shared" si="0"/>
        <v>71</v>
      </c>
      <c r="G27">
        <v>22</v>
      </c>
      <c r="H27">
        <v>16</v>
      </c>
      <c r="I27">
        <v>4</v>
      </c>
      <c r="J27">
        <v>20</v>
      </c>
      <c r="K27">
        <v>36</v>
      </c>
      <c r="L27">
        <v>9</v>
      </c>
    </row>
    <row r="28" spans="1:12" ht="12.75">
      <c r="A28" s="131">
        <v>18</v>
      </c>
      <c r="B28" s="132" t="s">
        <v>165</v>
      </c>
      <c r="C28" s="132" t="s">
        <v>52</v>
      </c>
      <c r="D28" s="131">
        <v>18</v>
      </c>
      <c r="F28">
        <f t="shared" si="0"/>
        <v>71</v>
      </c>
      <c r="G28">
        <v>21</v>
      </c>
      <c r="H28">
        <v>19</v>
      </c>
      <c r="I28">
        <v>15</v>
      </c>
      <c r="J28">
        <v>14</v>
      </c>
      <c r="K28">
        <v>17</v>
      </c>
      <c r="L28">
        <v>6</v>
      </c>
    </row>
    <row r="29" spans="1:12" ht="12.75">
      <c r="A29" s="131">
        <v>19</v>
      </c>
      <c r="B29" s="132" t="s">
        <v>254</v>
      </c>
      <c r="C29" s="132" t="s">
        <v>159</v>
      </c>
      <c r="D29" s="131">
        <v>19</v>
      </c>
      <c r="F29">
        <f t="shared" si="0"/>
        <v>82</v>
      </c>
      <c r="G29">
        <v>14</v>
      </c>
      <c r="H29">
        <v>21</v>
      </c>
      <c r="I29">
        <v>18</v>
      </c>
      <c r="J29">
        <v>15</v>
      </c>
      <c r="K29">
        <v>14</v>
      </c>
      <c r="L29">
        <v>23</v>
      </c>
    </row>
    <row r="30" spans="1:12" ht="12.75">
      <c r="A30" s="131">
        <v>20</v>
      </c>
      <c r="B30" s="132" t="s">
        <v>0</v>
      </c>
      <c r="C30" s="132" t="s">
        <v>175</v>
      </c>
      <c r="D30" s="131">
        <v>20</v>
      </c>
      <c r="F30">
        <f t="shared" si="0"/>
        <v>83</v>
      </c>
      <c r="G30">
        <v>15</v>
      </c>
      <c r="H30">
        <v>10</v>
      </c>
      <c r="I30">
        <v>12</v>
      </c>
      <c r="J30">
        <v>24</v>
      </c>
      <c r="K30">
        <v>22</v>
      </c>
      <c r="L30">
        <v>36</v>
      </c>
    </row>
    <row r="31" spans="1:12" ht="12.75">
      <c r="A31" s="131">
        <v>21</v>
      </c>
      <c r="B31" s="132" t="s">
        <v>101</v>
      </c>
      <c r="C31" s="132" t="s">
        <v>135</v>
      </c>
      <c r="D31" s="131">
        <v>21</v>
      </c>
      <c r="F31">
        <f t="shared" si="0"/>
        <v>90</v>
      </c>
      <c r="G31">
        <v>16</v>
      </c>
      <c r="H31">
        <v>25</v>
      </c>
      <c r="I31">
        <v>19</v>
      </c>
      <c r="J31">
        <v>10</v>
      </c>
      <c r="K31">
        <v>23</v>
      </c>
      <c r="L31">
        <v>22</v>
      </c>
    </row>
    <row r="32" spans="1:12" ht="12.75">
      <c r="A32" s="131">
        <v>22</v>
      </c>
      <c r="B32" s="132" t="s">
        <v>164</v>
      </c>
      <c r="C32" s="132" t="s">
        <v>74</v>
      </c>
      <c r="D32" s="131">
        <v>22</v>
      </c>
      <c r="F32">
        <f t="shared" si="0"/>
        <v>94</v>
      </c>
      <c r="G32">
        <v>26</v>
      </c>
      <c r="H32">
        <v>13</v>
      </c>
      <c r="I32">
        <v>29</v>
      </c>
      <c r="J32">
        <v>23</v>
      </c>
      <c r="K32">
        <v>19</v>
      </c>
      <c r="L32">
        <v>13</v>
      </c>
    </row>
    <row r="33" spans="1:12" ht="12.75">
      <c r="A33" s="131">
        <v>23</v>
      </c>
      <c r="B33" s="132" t="s">
        <v>112</v>
      </c>
      <c r="C33" s="132" t="s">
        <v>107</v>
      </c>
      <c r="D33" s="131">
        <v>23</v>
      </c>
      <c r="F33">
        <f t="shared" si="0"/>
        <v>103</v>
      </c>
      <c r="G33">
        <v>23</v>
      </c>
      <c r="H33">
        <v>23</v>
      </c>
      <c r="I33">
        <v>25</v>
      </c>
      <c r="J33">
        <v>22</v>
      </c>
      <c r="K33">
        <v>15</v>
      </c>
      <c r="L33">
        <v>20</v>
      </c>
    </row>
    <row r="34" spans="1:12" ht="12.75">
      <c r="A34" s="131">
        <v>24</v>
      </c>
      <c r="B34" s="132" t="s">
        <v>31</v>
      </c>
      <c r="C34" s="132" t="s">
        <v>93</v>
      </c>
      <c r="D34" s="131">
        <v>24</v>
      </c>
      <c r="F34">
        <f t="shared" si="0"/>
        <v>107</v>
      </c>
      <c r="G34">
        <v>18</v>
      </c>
      <c r="H34">
        <v>20</v>
      </c>
      <c r="I34">
        <v>24</v>
      </c>
      <c r="J34">
        <v>25</v>
      </c>
      <c r="K34">
        <v>20</v>
      </c>
      <c r="L34">
        <v>28</v>
      </c>
    </row>
    <row r="35" spans="1:12" ht="12.75">
      <c r="A35" s="131">
        <v>25</v>
      </c>
      <c r="B35" s="132" t="s">
        <v>100</v>
      </c>
      <c r="C35" s="132" t="s">
        <v>50</v>
      </c>
      <c r="D35" s="131">
        <v>25</v>
      </c>
      <c r="F35">
        <f t="shared" si="0"/>
        <v>112</v>
      </c>
      <c r="G35">
        <v>30</v>
      </c>
      <c r="H35">
        <v>22</v>
      </c>
      <c r="I35">
        <v>36</v>
      </c>
      <c r="J35">
        <v>21</v>
      </c>
      <c r="K35">
        <v>24</v>
      </c>
      <c r="L35">
        <v>15</v>
      </c>
    </row>
    <row r="36" spans="1:12" ht="12.75">
      <c r="A36" s="131">
        <v>26</v>
      </c>
      <c r="B36" s="132" t="s">
        <v>222</v>
      </c>
      <c r="C36" s="132" t="s">
        <v>221</v>
      </c>
      <c r="D36" s="131">
        <v>26</v>
      </c>
      <c r="F36">
        <f t="shared" si="0"/>
        <v>120</v>
      </c>
      <c r="G36">
        <v>24</v>
      </c>
      <c r="H36">
        <v>14</v>
      </c>
      <c r="I36">
        <v>30</v>
      </c>
      <c r="J36">
        <v>30</v>
      </c>
      <c r="K36">
        <v>25</v>
      </c>
      <c r="L36">
        <v>27</v>
      </c>
    </row>
    <row r="37" spans="1:12" ht="12.75">
      <c r="A37" s="131">
        <v>27</v>
      </c>
      <c r="B37" s="132" t="s">
        <v>94</v>
      </c>
      <c r="C37" s="132" t="s">
        <v>102</v>
      </c>
      <c r="D37" s="131">
        <v>27</v>
      </c>
      <c r="F37">
        <f t="shared" si="0"/>
        <v>125</v>
      </c>
      <c r="G37">
        <v>28</v>
      </c>
      <c r="H37">
        <v>30</v>
      </c>
      <c r="I37">
        <v>26</v>
      </c>
      <c r="J37">
        <v>27</v>
      </c>
      <c r="K37">
        <v>26</v>
      </c>
      <c r="L37">
        <v>18</v>
      </c>
    </row>
    <row r="38" spans="1:12" ht="12.75">
      <c r="A38" s="131">
        <v>28</v>
      </c>
      <c r="B38" s="132" t="s">
        <v>13</v>
      </c>
      <c r="C38" s="132" t="s">
        <v>104</v>
      </c>
      <c r="D38" s="131">
        <v>28</v>
      </c>
      <c r="F38">
        <f t="shared" si="0"/>
        <v>135</v>
      </c>
      <c r="G38">
        <v>10</v>
      </c>
      <c r="H38">
        <v>28</v>
      </c>
      <c r="I38">
        <v>20</v>
      </c>
      <c r="J38">
        <v>38</v>
      </c>
      <c r="K38" s="183">
        <f>(143-65)/2</f>
        <v>39</v>
      </c>
      <c r="L38" s="183">
        <f>(143-65)/2</f>
        <v>39</v>
      </c>
    </row>
    <row r="39" spans="1:12" ht="12.75">
      <c r="A39" s="131">
        <v>29</v>
      </c>
      <c r="B39" s="132" t="s">
        <v>69</v>
      </c>
      <c r="C39" s="132" t="s">
        <v>131</v>
      </c>
      <c r="D39" s="131">
        <v>29</v>
      </c>
      <c r="F39">
        <f t="shared" si="0"/>
        <v>141</v>
      </c>
      <c r="G39">
        <v>25</v>
      </c>
      <c r="H39">
        <v>33</v>
      </c>
      <c r="I39">
        <v>31</v>
      </c>
      <c r="J39">
        <v>28</v>
      </c>
      <c r="K39" s="183">
        <f>(143-65)/2</f>
        <v>39</v>
      </c>
      <c r="L39">
        <v>24</v>
      </c>
    </row>
    <row r="40" spans="1:13" ht="12.75">
      <c r="A40" s="131">
        <v>30</v>
      </c>
      <c r="B40" s="132" t="s">
        <v>12</v>
      </c>
      <c r="C40" s="132" t="s">
        <v>219</v>
      </c>
      <c r="D40" s="131">
        <v>30</v>
      </c>
      <c r="F40">
        <f t="shared" si="0"/>
        <v>141</v>
      </c>
      <c r="G40">
        <v>31</v>
      </c>
      <c r="H40">
        <v>32</v>
      </c>
      <c r="I40">
        <v>28</v>
      </c>
      <c r="J40">
        <v>29</v>
      </c>
      <c r="K40">
        <v>27</v>
      </c>
      <c r="L40">
        <v>26</v>
      </c>
      <c r="M40" s="183" t="s">
        <v>5</v>
      </c>
    </row>
    <row r="41" spans="1:12" ht="12.75">
      <c r="A41" s="131">
        <v>31</v>
      </c>
      <c r="B41" s="165" t="s">
        <v>379</v>
      </c>
      <c r="C41" s="165" t="s">
        <v>225</v>
      </c>
      <c r="D41" s="131">
        <v>31</v>
      </c>
      <c r="F41">
        <f t="shared" si="0"/>
        <v>143</v>
      </c>
      <c r="G41">
        <v>17</v>
      </c>
      <c r="H41">
        <v>26</v>
      </c>
      <c r="I41">
        <v>22</v>
      </c>
      <c r="J41" s="183">
        <f>(143-65)/2</f>
        <v>39</v>
      </c>
      <c r="K41" s="183">
        <f>(143-65)/2</f>
        <v>39</v>
      </c>
      <c r="L41" s="183">
        <f>(143-65)/2</f>
        <v>39</v>
      </c>
    </row>
    <row r="42" spans="1:12" ht="12.75">
      <c r="A42" s="131">
        <v>32</v>
      </c>
      <c r="B42" s="132" t="s">
        <v>183</v>
      </c>
      <c r="C42" s="132" t="s">
        <v>182</v>
      </c>
      <c r="D42" s="131">
        <v>32</v>
      </c>
      <c r="F42">
        <f t="shared" si="0"/>
        <v>145</v>
      </c>
      <c r="G42">
        <v>29</v>
      </c>
      <c r="H42">
        <v>34</v>
      </c>
      <c r="I42">
        <v>32</v>
      </c>
      <c r="J42" s="183">
        <v>31</v>
      </c>
      <c r="K42" s="183">
        <v>28</v>
      </c>
      <c r="L42" s="183">
        <v>25</v>
      </c>
    </row>
    <row r="43" spans="1:12" ht="12.75">
      <c r="A43" s="131">
        <v>33</v>
      </c>
      <c r="B43" s="132" t="s">
        <v>89</v>
      </c>
      <c r="C43" s="132" t="s">
        <v>136</v>
      </c>
      <c r="D43" s="131">
        <v>33</v>
      </c>
      <c r="F43">
        <f t="shared" si="0"/>
        <v>148</v>
      </c>
      <c r="G43">
        <v>27</v>
      </c>
      <c r="H43">
        <v>29</v>
      </c>
      <c r="I43">
        <v>27</v>
      </c>
      <c r="J43" s="183">
        <v>26</v>
      </c>
      <c r="K43">
        <v>39</v>
      </c>
      <c r="L43" s="183">
        <f>(143-65)/2</f>
        <v>39</v>
      </c>
    </row>
    <row r="44" spans="1:12" ht="12.75">
      <c r="A44" s="131">
        <v>34</v>
      </c>
      <c r="B44" s="132" t="s">
        <v>87</v>
      </c>
      <c r="C44" s="132" t="s">
        <v>144</v>
      </c>
      <c r="D44" s="131">
        <v>34</v>
      </c>
      <c r="F44">
        <f t="shared" si="0"/>
        <v>167</v>
      </c>
      <c r="G44">
        <v>32</v>
      </c>
      <c r="H44">
        <v>31</v>
      </c>
      <c r="I44">
        <v>33</v>
      </c>
      <c r="J44" s="183">
        <v>32</v>
      </c>
      <c r="K44" s="183">
        <f>(143-65)/2</f>
        <v>39</v>
      </c>
      <c r="L44" s="183">
        <f>(143-65)/2</f>
        <v>39</v>
      </c>
    </row>
    <row r="45" spans="1:4" ht="11.25">
      <c r="A45" s="65"/>
      <c r="B45" s="63"/>
      <c r="C45" s="63"/>
      <c r="D45" s="64"/>
    </row>
    <row r="46" spans="1:4" ht="11.25">
      <c r="A46" s="65"/>
      <c r="B46" s="63"/>
      <c r="C46" s="63"/>
      <c r="D46" s="64"/>
    </row>
    <row r="47" spans="1:4" ht="11.25">
      <c r="A47" s="65"/>
      <c r="B47" s="63"/>
      <c r="C47" s="63"/>
      <c r="D47" s="64"/>
    </row>
    <row r="48" spans="1:4" ht="11.25">
      <c r="A48" s="65"/>
      <c r="B48" s="63"/>
      <c r="C48" s="63"/>
      <c r="D48" s="64"/>
    </row>
    <row r="49" spans="1:4" ht="11.25">
      <c r="A49" s="65"/>
      <c r="B49" s="63"/>
      <c r="C49" s="63"/>
      <c r="D49" s="64"/>
    </row>
    <row r="50" spans="1:4" ht="11.25">
      <c r="A50" s="65"/>
      <c r="B50" s="63"/>
      <c r="C50" s="63"/>
      <c r="D50" s="64"/>
    </row>
    <row r="51" spans="1:4" ht="11.25">
      <c r="A51" s="65"/>
      <c r="B51" s="63"/>
      <c r="C51" s="63"/>
      <c r="D51" s="64"/>
    </row>
    <row r="52" spans="1:4" ht="11.25">
      <c r="A52" s="65"/>
      <c r="B52" s="63"/>
      <c r="C52" s="63"/>
      <c r="D52" s="64"/>
    </row>
    <row r="53" spans="1:4" ht="11.25">
      <c r="A53" s="65"/>
      <c r="B53" s="63"/>
      <c r="C53" s="63"/>
      <c r="D53" s="64"/>
    </row>
    <row r="54" spans="1:4" ht="11.25">
      <c r="A54" s="65"/>
      <c r="B54" s="63"/>
      <c r="C54" s="63"/>
      <c r="D54" s="64"/>
    </row>
    <row r="55" spans="1:4" ht="11.25">
      <c r="A55" s="65"/>
      <c r="B55" s="63"/>
      <c r="C55" s="63"/>
      <c r="D55" s="64"/>
    </row>
    <row r="56" spans="1:4" ht="11.25">
      <c r="A56" s="65"/>
      <c r="B56" s="63"/>
      <c r="C56" s="63"/>
      <c r="D56" s="64"/>
    </row>
    <row r="57" spans="1:4" ht="11.25">
      <c r="A57" s="65"/>
      <c r="B57" s="63"/>
      <c r="C57" s="63"/>
      <c r="D57" s="64"/>
    </row>
    <row r="58" spans="1:4" ht="11.25">
      <c r="A58" s="65"/>
      <c r="B58" s="63"/>
      <c r="C58" s="63"/>
      <c r="D58" s="64"/>
    </row>
    <row r="59" spans="1:4" ht="11.25">
      <c r="A59" s="65"/>
      <c r="B59" s="63"/>
      <c r="C59" s="63"/>
      <c r="D59" s="64"/>
    </row>
    <row r="60" spans="1:4" ht="11.25">
      <c r="A60" s="65"/>
      <c r="B60" s="63"/>
      <c r="C60" s="63"/>
      <c r="D60" s="64"/>
    </row>
    <row r="61" spans="1:4" ht="11.25">
      <c r="A61" s="65"/>
      <c r="B61" s="63"/>
      <c r="C61" s="63"/>
      <c r="D61" s="64"/>
    </row>
    <row r="62" spans="1:4" ht="11.25">
      <c r="A62" s="65"/>
      <c r="B62" s="63"/>
      <c r="C62" s="63"/>
      <c r="D62" s="64"/>
    </row>
    <row r="63" spans="1:4" ht="11.25">
      <c r="A63" s="65"/>
      <c r="B63" s="63"/>
      <c r="C63" s="63"/>
      <c r="D63" s="64"/>
    </row>
    <row r="64" spans="1:4" ht="11.25">
      <c r="A64" s="65"/>
      <c r="B64" s="63"/>
      <c r="C64" s="63"/>
      <c r="D64" s="64"/>
    </row>
    <row r="65" spans="1:4" ht="11.25">
      <c r="A65" s="65"/>
      <c r="B65" s="63"/>
      <c r="C65" s="63"/>
      <c r="D65" s="64"/>
    </row>
    <row r="66" spans="1:4" ht="11.25">
      <c r="A66" s="65"/>
      <c r="B66" s="63"/>
      <c r="C66" s="63"/>
      <c r="D66" s="64"/>
    </row>
    <row r="67" spans="1:4" ht="11.25">
      <c r="A67" s="65"/>
      <c r="B67" s="63"/>
      <c r="C67" s="63"/>
      <c r="D67" s="64"/>
    </row>
    <row r="68" spans="1:4" ht="11.25">
      <c r="A68" s="65"/>
      <c r="B68" s="63"/>
      <c r="C68" s="63"/>
      <c r="D68" s="64"/>
    </row>
    <row r="69" spans="1:4" ht="11.25">
      <c r="A69" s="65"/>
      <c r="B69" s="63"/>
      <c r="C69" s="63"/>
      <c r="D69" s="64"/>
    </row>
    <row r="70" spans="1:4" ht="11.25">
      <c r="A70" s="65"/>
      <c r="B70" s="63"/>
      <c r="C70" s="63"/>
      <c r="D70" s="64"/>
    </row>
    <row r="71" spans="1:4" ht="11.25">
      <c r="A71" s="65"/>
      <c r="B71" s="63"/>
      <c r="C71" s="63"/>
      <c r="D71" s="64"/>
    </row>
    <row r="72" spans="1:4" ht="11.25">
      <c r="A72" s="65"/>
      <c r="B72" s="63"/>
      <c r="C72" s="63"/>
      <c r="D72" s="64"/>
    </row>
    <row r="73" spans="1:4" ht="11.25">
      <c r="A73" s="65"/>
      <c r="B73" s="63"/>
      <c r="C73" s="63"/>
      <c r="D73" s="64"/>
    </row>
    <row r="74" spans="1:4" ht="11.25">
      <c r="A74" s="65"/>
      <c r="B74" s="63"/>
      <c r="C74" s="63"/>
      <c r="D74" s="64"/>
    </row>
    <row r="75" spans="1:4" ht="11.25">
      <c r="A75" s="65"/>
      <c r="B75" s="63"/>
      <c r="C75" s="63"/>
      <c r="D75" s="64"/>
    </row>
    <row r="76" spans="1:4" ht="11.25">
      <c r="A76" s="65"/>
      <c r="B76" s="63"/>
      <c r="C76" s="63"/>
      <c r="D76" s="64"/>
    </row>
    <row r="77" spans="1:4" ht="11.25">
      <c r="A77" s="65"/>
      <c r="B77" s="63"/>
      <c r="C77" s="63"/>
      <c r="D77" s="64"/>
    </row>
    <row r="78" spans="1:4" ht="11.25">
      <c r="A78" s="65"/>
      <c r="B78" s="63"/>
      <c r="C78" s="63"/>
      <c r="D78" s="64"/>
    </row>
    <row r="79" spans="1:4" ht="11.25">
      <c r="A79" s="65"/>
      <c r="B79" s="63"/>
      <c r="C79" s="63"/>
      <c r="D79" s="64"/>
    </row>
    <row r="80" spans="1:4" ht="11.25">
      <c r="A80" s="65"/>
      <c r="B80" s="63"/>
      <c r="C80" s="63"/>
      <c r="D80" s="64"/>
    </row>
    <row r="81" spans="1:4" ht="11.25">
      <c r="A81" s="65"/>
      <c r="B81" s="63"/>
      <c r="C81" s="63"/>
      <c r="D81" s="64"/>
    </row>
  </sheetData>
  <sheetProtection/>
  <printOptions/>
  <pageMargins left="0.7" right="0.7" top="0.75" bottom="0.75" header="0.3" footer="0.3"/>
  <pageSetup horizontalDpi="600" verticalDpi="600"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49"/>
  <sheetViews>
    <sheetView zoomScale="170" zoomScaleNormal="170" zoomScalePageLayoutView="0" workbookViewId="0" topLeftCell="A1">
      <selection activeCell="A10" sqref="A10:IV13"/>
    </sheetView>
  </sheetViews>
  <sheetFormatPr defaultColWidth="12" defaultRowHeight="11.25"/>
  <cols>
    <col min="1" max="1" width="10.66015625" style="65" customWidth="1"/>
    <col min="2" max="2" width="12" style="0" customWidth="1"/>
    <col min="3" max="3" width="28.5" style="0" customWidth="1"/>
    <col min="4" max="6" width="12" style="0" customWidth="1"/>
    <col min="7" max="19" width="4.66015625" style="65" bestFit="1" customWidth="1"/>
    <col min="20" max="22" width="12" style="65" customWidth="1"/>
  </cols>
  <sheetData>
    <row r="1" spans="1:6" ht="11.25">
      <c r="A1" s="201" t="s">
        <v>309</v>
      </c>
      <c r="B1" s="63"/>
      <c r="C1" s="63"/>
      <c r="D1" s="65"/>
      <c r="E1" s="65"/>
      <c r="F1" s="64"/>
    </row>
    <row r="2" spans="1:6" ht="11.25">
      <c r="A2" s="65" t="s">
        <v>310</v>
      </c>
      <c r="B2" s="63">
        <v>6</v>
      </c>
      <c r="C2" s="63"/>
      <c r="D2" s="65"/>
      <c r="E2" s="65"/>
      <c r="F2" s="64"/>
    </row>
    <row r="3" spans="1:6" ht="11.25">
      <c r="A3" s="65" t="s">
        <v>293</v>
      </c>
      <c r="B3" s="75" t="s">
        <v>352</v>
      </c>
      <c r="C3" s="63"/>
      <c r="D3" s="65"/>
      <c r="E3" s="65"/>
      <c r="F3" s="64"/>
    </row>
    <row r="4" spans="1:6" ht="11.25">
      <c r="A4" s="65" t="s">
        <v>294</v>
      </c>
      <c r="B4" s="75" t="s">
        <v>47</v>
      </c>
      <c r="C4" s="63"/>
      <c r="D4" s="65"/>
      <c r="E4" s="65"/>
      <c r="F4" s="64"/>
    </row>
    <row r="5" spans="1:6" ht="11.25">
      <c r="A5" s="65" t="s">
        <v>295</v>
      </c>
      <c r="B5" s="75" t="s">
        <v>353</v>
      </c>
      <c r="C5" s="63"/>
      <c r="D5" s="65"/>
      <c r="E5" s="65"/>
      <c r="F5" s="64"/>
    </row>
    <row r="6" spans="1:6" ht="11.25">
      <c r="A6" s="65" t="s">
        <v>296</v>
      </c>
      <c r="B6" s="63">
        <v>1.25</v>
      </c>
      <c r="C6" s="63"/>
      <c r="D6" s="65"/>
      <c r="E6" s="65"/>
      <c r="F6" s="64"/>
    </row>
    <row r="7" spans="1:6" ht="11.25">
      <c r="A7" s="65" t="s">
        <v>287</v>
      </c>
      <c r="B7" s="63">
        <v>1</v>
      </c>
      <c r="C7" s="63"/>
      <c r="D7" s="65"/>
      <c r="E7" s="65"/>
      <c r="F7" s="64"/>
    </row>
    <row r="8" spans="2:6" ht="11.25">
      <c r="B8" s="63"/>
      <c r="C8" s="63"/>
      <c r="D8" s="65"/>
      <c r="E8" s="65"/>
      <c r="F8" s="64"/>
    </row>
    <row r="9" spans="1:6" ht="11.25">
      <c r="A9" s="65">
        <v>0</v>
      </c>
      <c r="B9" s="63"/>
      <c r="C9" s="63"/>
      <c r="D9" s="65"/>
      <c r="E9" s="65"/>
      <c r="F9" s="64"/>
    </row>
    <row r="10" spans="1:28" ht="23.25" thickBot="1">
      <c r="A10" s="66" t="s">
        <v>292</v>
      </c>
      <c r="B10" s="203" t="s">
        <v>311</v>
      </c>
      <c r="C10" s="203" t="s">
        <v>312</v>
      </c>
      <c r="D10" s="204" t="s">
        <v>348</v>
      </c>
      <c r="E10" s="204"/>
      <c r="F10" s="205" t="s">
        <v>249</v>
      </c>
      <c r="G10" s="204">
        <v>1</v>
      </c>
      <c r="H10" s="204">
        <f>G10+1</f>
        <v>2</v>
      </c>
      <c r="I10" s="204">
        <f aca="true" t="shared" si="0" ref="I10:S10">H10+1</f>
        <v>3</v>
      </c>
      <c r="J10" s="204">
        <f t="shared" si="0"/>
        <v>4</v>
      </c>
      <c r="K10" s="204">
        <f t="shared" si="0"/>
        <v>5</v>
      </c>
      <c r="L10" s="204">
        <f t="shared" si="0"/>
        <v>6</v>
      </c>
      <c r="M10" s="204">
        <f t="shared" si="0"/>
        <v>7</v>
      </c>
      <c r="N10" s="204">
        <f t="shared" si="0"/>
        <v>8</v>
      </c>
      <c r="O10" s="204">
        <f t="shared" si="0"/>
        <v>9</v>
      </c>
      <c r="P10" s="204">
        <f t="shared" si="0"/>
        <v>10</v>
      </c>
      <c r="Q10" s="204">
        <f t="shared" si="0"/>
        <v>11</v>
      </c>
      <c r="R10" s="204">
        <f t="shared" si="0"/>
        <v>12</v>
      </c>
      <c r="S10" s="204">
        <f t="shared" si="0"/>
        <v>13</v>
      </c>
      <c r="T10" s="204" t="s">
        <v>373</v>
      </c>
      <c r="U10" s="204" t="s">
        <v>374</v>
      </c>
      <c r="V10" s="204" t="s">
        <v>375</v>
      </c>
      <c r="W10" s="206" t="s">
        <v>5</v>
      </c>
      <c r="X10" s="206" t="s">
        <v>5</v>
      </c>
      <c r="Y10" s="206" t="s">
        <v>5</v>
      </c>
      <c r="Z10" s="206" t="s">
        <v>5</v>
      </c>
      <c r="AA10" s="206" t="s">
        <v>5</v>
      </c>
      <c r="AB10" s="206" t="s">
        <v>5</v>
      </c>
    </row>
    <row r="11" spans="1:28" ht="12.75">
      <c r="A11" s="65">
        <v>1</v>
      </c>
      <c r="B11" s="215" t="s">
        <v>75</v>
      </c>
      <c r="C11" s="216" t="s">
        <v>105</v>
      </c>
      <c r="D11" s="217">
        <v>1</v>
      </c>
      <c r="E11" s="217" t="s">
        <v>75</v>
      </c>
      <c r="F11" s="217"/>
      <c r="G11" s="218">
        <v>2</v>
      </c>
      <c r="H11" s="218">
        <v>1</v>
      </c>
      <c r="I11" s="218">
        <v>1</v>
      </c>
      <c r="J11" s="218">
        <v>3</v>
      </c>
      <c r="K11" s="218">
        <v>8</v>
      </c>
      <c r="L11" s="218">
        <v>1</v>
      </c>
      <c r="M11" s="218">
        <v>4</v>
      </c>
      <c r="N11" s="218">
        <v>9</v>
      </c>
      <c r="O11" s="218">
        <v>2</v>
      </c>
      <c r="P11" s="218">
        <v>1</v>
      </c>
      <c r="Q11" s="218">
        <v>2</v>
      </c>
      <c r="R11" s="218">
        <v>3</v>
      </c>
      <c r="S11" s="218">
        <v>1</v>
      </c>
      <c r="T11" s="218">
        <f>SUM(G11:S11)</f>
        <v>38</v>
      </c>
      <c r="U11" s="218"/>
      <c r="V11" s="223">
        <f>T11-MAX(G11:S11)</f>
        <v>29</v>
      </c>
      <c r="W11" s="217"/>
      <c r="X11" s="217"/>
      <c r="Y11" s="217"/>
      <c r="Z11" s="217"/>
      <c r="AA11" s="217"/>
      <c r="AB11" s="219"/>
    </row>
    <row r="12" spans="1:28" ht="12.75">
      <c r="A12" s="65">
        <v>2</v>
      </c>
      <c r="B12" s="220" t="s">
        <v>340</v>
      </c>
      <c r="C12" s="221" t="s">
        <v>341</v>
      </c>
      <c r="D12" s="222">
        <v>2</v>
      </c>
      <c r="E12" s="222" t="s">
        <v>340</v>
      </c>
      <c r="F12" s="222"/>
      <c r="G12" s="223">
        <v>1</v>
      </c>
      <c r="H12" s="223">
        <v>5</v>
      </c>
      <c r="I12" s="223">
        <v>1</v>
      </c>
      <c r="J12" s="223">
        <v>1</v>
      </c>
      <c r="K12" s="223">
        <v>9</v>
      </c>
      <c r="L12" s="223">
        <v>1</v>
      </c>
      <c r="M12" s="223">
        <v>1</v>
      </c>
      <c r="N12" s="223">
        <v>1</v>
      </c>
      <c r="O12" s="223">
        <v>1</v>
      </c>
      <c r="P12" s="223">
        <v>2</v>
      </c>
      <c r="Q12" s="223">
        <v>3</v>
      </c>
      <c r="R12" s="223">
        <v>4</v>
      </c>
      <c r="S12" s="223">
        <v>12</v>
      </c>
      <c r="T12" s="223">
        <f>SUM(G12:S12)</f>
        <v>42</v>
      </c>
      <c r="U12" s="223"/>
      <c r="V12" s="223">
        <f>T12-MAX(G12:S12)</f>
        <v>30</v>
      </c>
      <c r="W12" s="222"/>
      <c r="X12" s="222"/>
      <c r="Y12" s="222"/>
      <c r="Z12" s="222"/>
      <c r="AA12" s="222"/>
      <c r="AB12" s="224"/>
    </row>
    <row r="13" spans="1:28" ht="12.75">
      <c r="A13" s="65">
        <v>3</v>
      </c>
      <c r="B13" s="225" t="s">
        <v>209</v>
      </c>
      <c r="C13" s="226" t="s">
        <v>106</v>
      </c>
      <c r="D13" s="222">
        <v>3</v>
      </c>
      <c r="E13" s="222" t="s">
        <v>209</v>
      </c>
      <c r="F13" s="222"/>
      <c r="G13" s="223">
        <v>1</v>
      </c>
      <c r="H13" s="223">
        <v>5</v>
      </c>
      <c r="I13" s="223">
        <v>3</v>
      </c>
      <c r="J13" s="223">
        <v>5</v>
      </c>
      <c r="K13" s="223">
        <v>6</v>
      </c>
      <c r="L13" s="246" t="s">
        <v>329</v>
      </c>
      <c r="M13" s="223">
        <v>3</v>
      </c>
      <c r="N13" s="223">
        <v>3</v>
      </c>
      <c r="O13" s="223">
        <v>3</v>
      </c>
      <c r="P13" s="223">
        <v>1</v>
      </c>
      <c r="Q13" s="223">
        <v>1</v>
      </c>
      <c r="R13" s="223">
        <v>1</v>
      </c>
      <c r="S13" s="223">
        <v>2</v>
      </c>
      <c r="T13" s="223">
        <f aca="true" t="shared" si="1" ref="T13:T23">SUM(G13:S13)</f>
        <v>34</v>
      </c>
      <c r="U13" s="223">
        <v>15</v>
      </c>
      <c r="V13" s="223">
        <f>T13</f>
        <v>34</v>
      </c>
      <c r="W13" s="222"/>
      <c r="X13" s="222"/>
      <c r="Y13" s="222"/>
      <c r="Z13" s="222"/>
      <c r="AA13" s="222"/>
      <c r="AB13" s="224"/>
    </row>
    <row r="14" spans="1:28" ht="12.75">
      <c r="A14" s="65">
        <v>4</v>
      </c>
      <c r="B14" s="225" t="s">
        <v>216</v>
      </c>
      <c r="C14" s="226" t="s">
        <v>325</v>
      </c>
      <c r="D14" s="222">
        <v>4</v>
      </c>
      <c r="E14" s="222" t="s">
        <v>216</v>
      </c>
      <c r="F14" s="222"/>
      <c r="G14" s="223">
        <v>3</v>
      </c>
      <c r="H14" s="223">
        <v>3</v>
      </c>
      <c r="I14" s="223">
        <v>5</v>
      </c>
      <c r="J14" s="223">
        <v>3</v>
      </c>
      <c r="K14" s="223">
        <v>1</v>
      </c>
      <c r="L14" s="223">
        <v>1</v>
      </c>
      <c r="M14" s="223">
        <v>9</v>
      </c>
      <c r="N14" s="223">
        <v>4</v>
      </c>
      <c r="O14" s="223">
        <v>3</v>
      </c>
      <c r="P14" s="223">
        <v>2</v>
      </c>
      <c r="Q14" s="223">
        <v>5</v>
      </c>
      <c r="R14" s="223">
        <v>10</v>
      </c>
      <c r="S14" s="223">
        <v>6</v>
      </c>
      <c r="T14" s="223">
        <f t="shared" si="1"/>
        <v>55</v>
      </c>
      <c r="U14" s="223"/>
      <c r="V14" s="223">
        <f>T14-MAX(G14:S14)</f>
        <v>45</v>
      </c>
      <c r="W14" s="222"/>
      <c r="X14" s="222"/>
      <c r="Y14" s="222"/>
      <c r="Z14" s="222"/>
      <c r="AA14" s="222"/>
      <c r="AB14" s="224"/>
    </row>
    <row r="15" spans="1:28" ht="12.75">
      <c r="A15" s="65">
        <v>5</v>
      </c>
      <c r="B15" s="225" t="s">
        <v>244</v>
      </c>
      <c r="C15" s="226" t="s">
        <v>33</v>
      </c>
      <c r="D15" s="222">
        <v>5</v>
      </c>
      <c r="E15" s="222" t="s">
        <v>244</v>
      </c>
      <c r="F15" s="222"/>
      <c r="G15" s="223">
        <v>2</v>
      </c>
      <c r="H15" s="223">
        <v>1</v>
      </c>
      <c r="I15" s="223">
        <v>6</v>
      </c>
      <c r="J15" s="223">
        <v>6</v>
      </c>
      <c r="K15" s="223">
        <v>7</v>
      </c>
      <c r="L15" s="223">
        <v>6</v>
      </c>
      <c r="M15" s="223">
        <v>4</v>
      </c>
      <c r="N15" s="223">
        <v>2</v>
      </c>
      <c r="O15" s="223">
        <v>4</v>
      </c>
      <c r="P15" s="223">
        <v>2</v>
      </c>
      <c r="Q15" s="223">
        <v>8</v>
      </c>
      <c r="R15" s="223">
        <v>2</v>
      </c>
      <c r="S15" s="223">
        <v>3</v>
      </c>
      <c r="T15" s="223">
        <f t="shared" si="1"/>
        <v>53</v>
      </c>
      <c r="U15" s="223"/>
      <c r="V15" s="223">
        <f>T15-MAX(G15:S15)</f>
        <v>45</v>
      </c>
      <c r="W15" s="222"/>
      <c r="X15" s="222"/>
      <c r="Y15" s="222"/>
      <c r="Z15" s="222"/>
      <c r="AA15" s="222"/>
      <c r="AB15" s="224"/>
    </row>
    <row r="16" spans="1:28" ht="12.75">
      <c r="A16" s="65">
        <v>6</v>
      </c>
      <c r="B16" s="225" t="s">
        <v>234</v>
      </c>
      <c r="C16" s="226" t="s">
        <v>55</v>
      </c>
      <c r="D16" s="222">
        <v>6</v>
      </c>
      <c r="E16" s="222" t="s">
        <v>234</v>
      </c>
      <c r="F16" s="222"/>
      <c r="G16" s="223">
        <v>5</v>
      </c>
      <c r="H16" s="223">
        <v>2</v>
      </c>
      <c r="I16" s="223">
        <v>1</v>
      </c>
      <c r="J16" s="223">
        <v>8</v>
      </c>
      <c r="K16" s="223">
        <v>2</v>
      </c>
      <c r="L16" s="223">
        <v>4</v>
      </c>
      <c r="M16" s="223">
        <v>9</v>
      </c>
      <c r="N16" s="223">
        <v>5</v>
      </c>
      <c r="O16" s="223">
        <v>2</v>
      </c>
      <c r="P16" s="223">
        <v>1</v>
      </c>
      <c r="Q16" s="223">
        <v>7</v>
      </c>
      <c r="R16" s="223">
        <v>5</v>
      </c>
      <c r="S16" s="223">
        <v>4</v>
      </c>
      <c r="T16" s="223">
        <f t="shared" si="1"/>
        <v>55</v>
      </c>
      <c r="U16" s="223"/>
      <c r="V16" s="223">
        <f>T16-MAX(G16:S16)</f>
        <v>46</v>
      </c>
      <c r="W16" s="222"/>
      <c r="X16" s="222"/>
      <c r="Y16" s="222"/>
      <c r="Z16" s="222"/>
      <c r="AA16" s="222"/>
      <c r="AB16" s="224"/>
    </row>
    <row r="17" spans="1:28" ht="12.75">
      <c r="A17" s="65">
        <v>7</v>
      </c>
      <c r="B17" s="225" t="s">
        <v>229</v>
      </c>
      <c r="C17" s="226" t="s">
        <v>228</v>
      </c>
      <c r="D17" s="222">
        <v>7</v>
      </c>
      <c r="E17" s="222" t="s">
        <v>229</v>
      </c>
      <c r="F17" s="222"/>
      <c r="G17" s="223">
        <v>2</v>
      </c>
      <c r="H17" s="223">
        <v>3</v>
      </c>
      <c r="I17" s="223">
        <v>3</v>
      </c>
      <c r="J17" s="223">
        <v>3</v>
      </c>
      <c r="K17" s="223">
        <v>1</v>
      </c>
      <c r="L17" s="223">
        <v>7</v>
      </c>
      <c r="M17" s="223">
        <v>2</v>
      </c>
      <c r="N17" s="223">
        <v>3</v>
      </c>
      <c r="O17" s="223">
        <v>2</v>
      </c>
      <c r="P17" s="223">
        <v>3</v>
      </c>
      <c r="Q17" s="223">
        <v>6</v>
      </c>
      <c r="R17" s="246" t="s">
        <v>308</v>
      </c>
      <c r="S17" s="246" t="s">
        <v>308</v>
      </c>
      <c r="T17" s="223">
        <f t="shared" si="1"/>
        <v>35</v>
      </c>
      <c r="U17" s="223">
        <v>30</v>
      </c>
      <c r="V17" s="223">
        <f>T17+U17-15</f>
        <v>50</v>
      </c>
      <c r="W17" s="222"/>
      <c r="X17" s="222"/>
      <c r="Y17" s="222"/>
      <c r="Z17" s="222"/>
      <c r="AA17" s="222"/>
      <c r="AB17" s="224"/>
    </row>
    <row r="18" spans="1:28" ht="12.75">
      <c r="A18" s="65">
        <v>8</v>
      </c>
      <c r="B18" s="225" t="s">
        <v>167</v>
      </c>
      <c r="C18" s="226" t="s">
        <v>166</v>
      </c>
      <c r="D18" s="222">
        <v>8</v>
      </c>
      <c r="E18" s="222" t="s">
        <v>167</v>
      </c>
      <c r="F18" s="222"/>
      <c r="G18" s="223">
        <v>10</v>
      </c>
      <c r="H18" s="223">
        <v>4</v>
      </c>
      <c r="I18" s="223">
        <v>9</v>
      </c>
      <c r="J18" s="223">
        <v>4</v>
      </c>
      <c r="K18" s="223">
        <v>2</v>
      </c>
      <c r="L18" s="223">
        <v>2</v>
      </c>
      <c r="M18" s="223">
        <v>3</v>
      </c>
      <c r="N18" s="223">
        <v>1</v>
      </c>
      <c r="O18" s="223">
        <v>5</v>
      </c>
      <c r="P18" s="223">
        <v>3</v>
      </c>
      <c r="Q18" s="223">
        <v>10</v>
      </c>
      <c r="R18" s="223">
        <v>9</v>
      </c>
      <c r="S18" s="223">
        <v>5</v>
      </c>
      <c r="T18" s="223">
        <f t="shared" si="1"/>
        <v>67</v>
      </c>
      <c r="U18" s="223"/>
      <c r="V18" s="223">
        <f>T18-MAX(G18:S18)</f>
        <v>57</v>
      </c>
      <c r="W18" s="222"/>
      <c r="X18" s="222"/>
      <c r="Y18" s="222"/>
      <c r="Z18" s="222"/>
      <c r="AA18" s="222"/>
      <c r="AB18" s="224"/>
    </row>
    <row r="19" spans="1:28" ht="12.75">
      <c r="A19" s="65">
        <v>9</v>
      </c>
      <c r="B19" s="225" t="s">
        <v>169</v>
      </c>
      <c r="C19" s="226" t="s">
        <v>168</v>
      </c>
      <c r="D19" s="222">
        <v>9</v>
      </c>
      <c r="E19" s="222" t="s">
        <v>169</v>
      </c>
      <c r="F19" s="222"/>
      <c r="G19" s="223">
        <v>4</v>
      </c>
      <c r="H19" s="223">
        <v>7</v>
      </c>
      <c r="I19" s="223">
        <v>4</v>
      </c>
      <c r="J19" s="223">
        <v>1</v>
      </c>
      <c r="K19" s="223">
        <v>4</v>
      </c>
      <c r="L19" s="223">
        <v>2</v>
      </c>
      <c r="M19" s="223">
        <v>2</v>
      </c>
      <c r="N19" s="223">
        <v>8</v>
      </c>
      <c r="O19" s="223">
        <v>5</v>
      </c>
      <c r="P19" s="223">
        <v>5</v>
      </c>
      <c r="Q19" s="223">
        <v>9</v>
      </c>
      <c r="R19" s="223">
        <v>8</v>
      </c>
      <c r="S19" s="223">
        <v>9</v>
      </c>
      <c r="T19" s="223">
        <f t="shared" si="1"/>
        <v>68</v>
      </c>
      <c r="U19" s="223"/>
      <c r="V19" s="223">
        <f>T19-MAX(G19:S19)</f>
        <v>59</v>
      </c>
      <c r="W19" s="222"/>
      <c r="X19" s="222"/>
      <c r="Y19" s="222"/>
      <c r="Z19" s="222"/>
      <c r="AA19" s="222"/>
      <c r="AB19" s="224"/>
    </row>
    <row r="20" spans="1:28" ht="12.75">
      <c r="A20" s="65">
        <v>10</v>
      </c>
      <c r="B20" s="225" t="s">
        <v>210</v>
      </c>
      <c r="C20" s="226" t="s">
        <v>20</v>
      </c>
      <c r="D20" s="222">
        <v>10</v>
      </c>
      <c r="E20" s="222" t="s">
        <v>210</v>
      </c>
      <c r="F20" s="222"/>
      <c r="G20" s="223">
        <v>6</v>
      </c>
      <c r="H20" s="223">
        <v>8</v>
      </c>
      <c r="I20" s="223">
        <v>6</v>
      </c>
      <c r="J20" s="223">
        <v>2</v>
      </c>
      <c r="K20" s="223">
        <v>3</v>
      </c>
      <c r="L20" s="223">
        <v>9</v>
      </c>
      <c r="M20" s="223">
        <v>4</v>
      </c>
      <c r="N20" s="223">
        <v>8</v>
      </c>
      <c r="O20" s="223">
        <v>2</v>
      </c>
      <c r="P20" s="223">
        <v>4</v>
      </c>
      <c r="Q20" s="223">
        <v>4</v>
      </c>
      <c r="R20" s="223">
        <v>7</v>
      </c>
      <c r="S20" s="223">
        <v>11</v>
      </c>
      <c r="T20" s="223">
        <f t="shared" si="1"/>
        <v>74</v>
      </c>
      <c r="U20" s="223"/>
      <c r="V20" s="223">
        <f>T20-MAX(G20:S20)</f>
        <v>63</v>
      </c>
      <c r="W20" s="222"/>
      <c r="X20" s="222"/>
      <c r="Y20" s="222"/>
      <c r="Z20" s="222"/>
      <c r="AA20" s="222"/>
      <c r="AB20" s="224"/>
    </row>
    <row r="21" spans="1:28" ht="12.75">
      <c r="A21" s="65">
        <v>11</v>
      </c>
      <c r="B21" s="225" t="s">
        <v>185</v>
      </c>
      <c r="C21" s="226" t="s">
        <v>184</v>
      </c>
      <c r="D21" s="222">
        <v>11</v>
      </c>
      <c r="E21" s="222" t="s">
        <v>185</v>
      </c>
      <c r="F21" s="222"/>
      <c r="G21" s="223">
        <v>7</v>
      </c>
      <c r="H21" s="223">
        <v>5</v>
      </c>
      <c r="I21" s="223">
        <v>5</v>
      </c>
      <c r="J21" s="223">
        <v>1</v>
      </c>
      <c r="K21" s="246" t="s">
        <v>372</v>
      </c>
      <c r="L21" s="223">
        <v>5</v>
      </c>
      <c r="M21" s="223">
        <v>5</v>
      </c>
      <c r="N21" s="223">
        <v>1</v>
      </c>
      <c r="O21" s="223">
        <v>5</v>
      </c>
      <c r="P21" s="223">
        <v>5</v>
      </c>
      <c r="Q21" s="223">
        <v>13</v>
      </c>
      <c r="R21" s="223">
        <v>6</v>
      </c>
      <c r="S21" s="223">
        <v>7</v>
      </c>
      <c r="T21" s="223">
        <f t="shared" si="1"/>
        <v>65</v>
      </c>
      <c r="U21" s="223">
        <v>15</v>
      </c>
      <c r="V21" s="223">
        <f>T21+U21-15</f>
        <v>65</v>
      </c>
      <c r="W21" s="222"/>
      <c r="X21" s="222"/>
      <c r="Y21" s="222"/>
      <c r="Z21" s="222"/>
      <c r="AA21" s="222"/>
      <c r="AB21" s="224"/>
    </row>
    <row r="22" spans="1:28" ht="12.75">
      <c r="A22" s="65">
        <v>12</v>
      </c>
      <c r="B22" s="225" t="s">
        <v>51</v>
      </c>
      <c r="C22" s="226" t="s">
        <v>70</v>
      </c>
      <c r="D22" s="222">
        <v>12</v>
      </c>
      <c r="E22" s="222" t="s">
        <v>51</v>
      </c>
      <c r="F22" s="222"/>
      <c r="G22" s="223">
        <v>7</v>
      </c>
      <c r="H22" s="223">
        <v>10</v>
      </c>
      <c r="I22" s="223">
        <v>4</v>
      </c>
      <c r="J22" s="223">
        <v>2</v>
      </c>
      <c r="K22" s="223">
        <v>3</v>
      </c>
      <c r="L22" s="223">
        <v>3</v>
      </c>
      <c r="M22" s="223">
        <v>7</v>
      </c>
      <c r="N22" s="223">
        <v>2</v>
      </c>
      <c r="O22" s="223">
        <v>6</v>
      </c>
      <c r="P22" s="223">
        <v>7</v>
      </c>
      <c r="Q22" s="223">
        <v>12</v>
      </c>
      <c r="R22" s="223">
        <v>11</v>
      </c>
      <c r="S22" s="223">
        <v>8</v>
      </c>
      <c r="T22" s="223">
        <f t="shared" si="1"/>
        <v>82</v>
      </c>
      <c r="U22" s="223"/>
      <c r="V22" s="223">
        <f>T22-MAX(G22:S22)</f>
        <v>70</v>
      </c>
      <c r="W22" s="222"/>
      <c r="X22" s="222"/>
      <c r="Y22" s="222"/>
      <c r="Z22" s="222"/>
      <c r="AA22" s="222"/>
      <c r="AB22" s="224"/>
    </row>
    <row r="23" spans="1:28" ht="13.5" thickBot="1">
      <c r="A23" s="65">
        <v>13</v>
      </c>
      <c r="B23" s="225" t="s">
        <v>240</v>
      </c>
      <c r="C23" s="226" t="s">
        <v>54</v>
      </c>
      <c r="D23" s="222">
        <v>13</v>
      </c>
      <c r="E23" s="222" t="s">
        <v>240</v>
      </c>
      <c r="F23" s="222"/>
      <c r="G23" s="223">
        <v>4</v>
      </c>
      <c r="H23" s="223">
        <v>3</v>
      </c>
      <c r="I23" s="223">
        <v>5</v>
      </c>
      <c r="J23" s="223">
        <v>9</v>
      </c>
      <c r="K23" s="223">
        <v>4</v>
      </c>
      <c r="L23" s="223">
        <v>5</v>
      </c>
      <c r="M23" s="223">
        <v>1</v>
      </c>
      <c r="N23" s="246" t="s">
        <v>329</v>
      </c>
      <c r="O23" s="223">
        <v>1</v>
      </c>
      <c r="P23" s="223">
        <v>6</v>
      </c>
      <c r="Q23" s="223">
        <v>11</v>
      </c>
      <c r="R23" s="223">
        <v>12</v>
      </c>
      <c r="S23" s="223">
        <v>10</v>
      </c>
      <c r="T23" s="223">
        <f t="shared" si="1"/>
        <v>71</v>
      </c>
      <c r="U23" s="223">
        <v>15</v>
      </c>
      <c r="V23" s="223">
        <f>T23+U23-15</f>
        <v>71</v>
      </c>
      <c r="W23" s="222"/>
      <c r="X23" s="222"/>
      <c r="Y23" s="222"/>
      <c r="Z23" s="222"/>
      <c r="AA23" s="222"/>
      <c r="AB23" s="224"/>
    </row>
    <row r="24" spans="1:28" ht="12.75">
      <c r="A24" s="133">
        <v>14</v>
      </c>
      <c r="B24" s="230" t="s">
        <v>96</v>
      </c>
      <c r="C24" s="231" t="s">
        <v>17</v>
      </c>
      <c r="D24" s="232">
        <v>14</v>
      </c>
      <c r="E24" s="232" t="s">
        <v>96</v>
      </c>
      <c r="F24" s="232"/>
      <c r="G24" s="233">
        <v>11</v>
      </c>
      <c r="H24" s="233">
        <v>6</v>
      </c>
      <c r="I24" s="233">
        <v>3</v>
      </c>
      <c r="J24" s="233">
        <v>6</v>
      </c>
      <c r="K24" s="233">
        <v>1</v>
      </c>
      <c r="L24" s="233">
        <v>4</v>
      </c>
      <c r="M24" s="233">
        <v>10</v>
      </c>
      <c r="N24" s="233">
        <v>5</v>
      </c>
      <c r="O24" s="233">
        <v>3</v>
      </c>
      <c r="P24" s="233">
        <v>8</v>
      </c>
      <c r="Q24" s="233">
        <v>1</v>
      </c>
      <c r="R24" s="233">
        <v>2</v>
      </c>
      <c r="S24" s="233">
        <v>1</v>
      </c>
      <c r="T24" s="233">
        <f aca="true" t="shared" si="2" ref="T24:T38">SUM(G24:S24)</f>
        <v>61</v>
      </c>
      <c r="U24" s="233"/>
      <c r="V24" s="233">
        <f>T24-MAX(G24:S24)</f>
        <v>50</v>
      </c>
      <c r="W24" s="232"/>
      <c r="X24" s="232"/>
      <c r="Y24" s="232"/>
      <c r="Z24" s="232"/>
      <c r="AA24" s="232"/>
      <c r="AB24" s="234"/>
    </row>
    <row r="25" spans="1:28" ht="12.75">
      <c r="A25" s="65">
        <v>15</v>
      </c>
      <c r="B25" s="235" t="s">
        <v>357</v>
      </c>
      <c r="C25" s="236" t="s">
        <v>358</v>
      </c>
      <c r="D25" s="228">
        <v>15</v>
      </c>
      <c r="E25" s="228" t="s">
        <v>357</v>
      </c>
      <c r="F25" s="228"/>
      <c r="G25" s="229">
        <v>1</v>
      </c>
      <c r="H25" s="229">
        <v>4</v>
      </c>
      <c r="I25" s="229">
        <v>2</v>
      </c>
      <c r="J25" s="245" t="s">
        <v>329</v>
      </c>
      <c r="K25" s="229">
        <v>11</v>
      </c>
      <c r="L25" s="229">
        <v>8</v>
      </c>
      <c r="M25" s="229">
        <v>6</v>
      </c>
      <c r="N25" s="229">
        <v>10</v>
      </c>
      <c r="O25" s="229">
        <v>1</v>
      </c>
      <c r="P25" s="229">
        <v>3</v>
      </c>
      <c r="Q25" s="229">
        <v>7</v>
      </c>
      <c r="R25" s="229">
        <v>1</v>
      </c>
      <c r="S25" s="229">
        <v>2</v>
      </c>
      <c r="T25" s="229">
        <f t="shared" si="2"/>
        <v>56</v>
      </c>
      <c r="U25" s="229">
        <v>15</v>
      </c>
      <c r="V25" s="229">
        <f>T25+U25-15</f>
        <v>56</v>
      </c>
      <c r="W25" s="228"/>
      <c r="X25" s="228"/>
      <c r="Y25" s="228"/>
      <c r="Z25" s="228"/>
      <c r="AA25" s="228"/>
      <c r="AB25" s="237"/>
    </row>
    <row r="26" spans="1:28" ht="12.75">
      <c r="A26" s="65">
        <v>16</v>
      </c>
      <c r="B26" s="238" t="s">
        <v>67</v>
      </c>
      <c r="C26" s="227" t="s">
        <v>42</v>
      </c>
      <c r="D26" s="228">
        <v>16</v>
      </c>
      <c r="E26" s="228" t="s">
        <v>67</v>
      </c>
      <c r="F26" s="228"/>
      <c r="G26" s="229">
        <v>5</v>
      </c>
      <c r="H26" s="229">
        <v>7</v>
      </c>
      <c r="I26" s="229">
        <v>8</v>
      </c>
      <c r="J26" s="229">
        <v>7</v>
      </c>
      <c r="K26" s="229">
        <v>12</v>
      </c>
      <c r="L26" s="229">
        <v>7</v>
      </c>
      <c r="M26" s="229">
        <v>1</v>
      </c>
      <c r="N26" s="229">
        <v>3</v>
      </c>
      <c r="O26" s="229">
        <v>4</v>
      </c>
      <c r="P26" s="229">
        <v>4</v>
      </c>
      <c r="Q26" s="229">
        <v>8</v>
      </c>
      <c r="R26" s="229">
        <v>3</v>
      </c>
      <c r="S26" s="229">
        <v>5</v>
      </c>
      <c r="T26" s="229">
        <f t="shared" si="2"/>
        <v>74</v>
      </c>
      <c r="U26" s="229"/>
      <c r="V26" s="229">
        <f>T26-MAX(G26:S26)</f>
        <v>62</v>
      </c>
      <c r="W26" s="228"/>
      <c r="X26" s="228"/>
      <c r="Y26" s="228"/>
      <c r="Z26" s="228"/>
      <c r="AA26" s="228"/>
      <c r="AB26" s="237"/>
    </row>
    <row r="27" spans="1:28" ht="12.75">
      <c r="A27" s="133">
        <v>17</v>
      </c>
      <c r="B27" s="238" t="s">
        <v>254</v>
      </c>
      <c r="C27" s="227" t="s">
        <v>159</v>
      </c>
      <c r="D27" s="228">
        <v>17</v>
      </c>
      <c r="E27" s="228" t="s">
        <v>254</v>
      </c>
      <c r="F27" s="228"/>
      <c r="G27" s="229">
        <v>6</v>
      </c>
      <c r="H27" s="229">
        <v>1</v>
      </c>
      <c r="I27" s="229">
        <v>7</v>
      </c>
      <c r="J27" s="229">
        <v>9</v>
      </c>
      <c r="K27" s="229">
        <v>7</v>
      </c>
      <c r="L27" s="229">
        <v>9</v>
      </c>
      <c r="M27" s="229">
        <v>5</v>
      </c>
      <c r="N27" s="229">
        <v>4</v>
      </c>
      <c r="O27" s="229">
        <v>7</v>
      </c>
      <c r="P27" s="229">
        <v>7</v>
      </c>
      <c r="Q27" s="229">
        <v>3</v>
      </c>
      <c r="R27" s="229">
        <v>5</v>
      </c>
      <c r="S27" s="229">
        <v>3</v>
      </c>
      <c r="T27" s="229">
        <f t="shared" si="2"/>
        <v>73</v>
      </c>
      <c r="U27" s="229"/>
      <c r="V27" s="229">
        <f aca="true" t="shared" si="3" ref="V27:V33">T27-MAX(G27:S27)</f>
        <v>64</v>
      </c>
      <c r="W27" s="228"/>
      <c r="X27" s="228"/>
      <c r="Y27" s="228"/>
      <c r="Z27" s="228"/>
      <c r="AA27" s="228"/>
      <c r="AB27" s="237"/>
    </row>
    <row r="28" spans="1:28" ht="12.75">
      <c r="A28" s="65">
        <v>18</v>
      </c>
      <c r="B28" s="238" t="s">
        <v>112</v>
      </c>
      <c r="C28" s="227" t="s">
        <v>107</v>
      </c>
      <c r="D28" s="228">
        <v>18</v>
      </c>
      <c r="E28" s="228" t="s">
        <v>112</v>
      </c>
      <c r="F28" s="228"/>
      <c r="G28" s="229">
        <v>8</v>
      </c>
      <c r="H28" s="229">
        <v>9</v>
      </c>
      <c r="I28" s="229">
        <v>7</v>
      </c>
      <c r="J28" s="229">
        <v>4</v>
      </c>
      <c r="K28" s="229">
        <v>6</v>
      </c>
      <c r="L28" s="229">
        <v>8</v>
      </c>
      <c r="M28" s="229">
        <v>5</v>
      </c>
      <c r="N28" s="229">
        <v>4</v>
      </c>
      <c r="O28" s="229">
        <v>6</v>
      </c>
      <c r="P28" s="229">
        <v>6</v>
      </c>
      <c r="Q28" s="229">
        <v>2</v>
      </c>
      <c r="R28" s="229">
        <v>4</v>
      </c>
      <c r="S28" s="229">
        <v>4</v>
      </c>
      <c r="T28" s="229">
        <f t="shared" si="2"/>
        <v>73</v>
      </c>
      <c r="U28" s="229"/>
      <c r="V28" s="229">
        <f t="shared" si="3"/>
        <v>64</v>
      </c>
      <c r="W28" s="228"/>
      <c r="X28" s="228"/>
      <c r="Y28" s="228"/>
      <c r="Z28" s="228"/>
      <c r="AA28" s="228"/>
      <c r="AB28" s="237"/>
    </row>
    <row r="29" spans="1:28" ht="12.75">
      <c r="A29" s="65">
        <v>19</v>
      </c>
      <c r="B29" s="238" t="s">
        <v>208</v>
      </c>
      <c r="C29" s="227" t="s">
        <v>3</v>
      </c>
      <c r="D29" s="228">
        <v>19</v>
      </c>
      <c r="E29" s="228" t="s">
        <v>208</v>
      </c>
      <c r="F29" s="228"/>
      <c r="G29" s="229">
        <v>4</v>
      </c>
      <c r="H29" s="229">
        <v>9</v>
      </c>
      <c r="I29" s="229">
        <v>8</v>
      </c>
      <c r="J29" s="229">
        <v>4</v>
      </c>
      <c r="K29" s="229">
        <v>5</v>
      </c>
      <c r="L29" s="229">
        <v>3</v>
      </c>
      <c r="M29" s="229">
        <v>11</v>
      </c>
      <c r="N29" s="229">
        <v>9</v>
      </c>
      <c r="O29" s="229">
        <v>6</v>
      </c>
      <c r="P29" s="229">
        <v>4</v>
      </c>
      <c r="Q29" s="229">
        <v>5</v>
      </c>
      <c r="R29" s="229">
        <v>7</v>
      </c>
      <c r="S29" s="229">
        <v>6</v>
      </c>
      <c r="T29" s="229">
        <f t="shared" si="2"/>
        <v>81</v>
      </c>
      <c r="U29" s="229"/>
      <c r="V29" s="229">
        <f t="shared" si="3"/>
        <v>70</v>
      </c>
      <c r="W29" s="228"/>
      <c r="X29" s="228"/>
      <c r="Y29" s="228"/>
      <c r="Z29" s="228"/>
      <c r="AA29" s="228"/>
      <c r="AB29" s="237"/>
    </row>
    <row r="30" spans="1:28" ht="12.75">
      <c r="A30" s="65">
        <v>20</v>
      </c>
      <c r="B30" s="238" t="s">
        <v>101</v>
      </c>
      <c r="C30" s="227" t="s">
        <v>135</v>
      </c>
      <c r="D30" s="228">
        <v>20</v>
      </c>
      <c r="E30" s="228" t="s">
        <v>101</v>
      </c>
      <c r="F30" s="228"/>
      <c r="G30" s="229">
        <v>10</v>
      </c>
      <c r="H30" s="229">
        <v>2</v>
      </c>
      <c r="I30" s="229">
        <v>11</v>
      </c>
      <c r="J30" s="229">
        <v>5</v>
      </c>
      <c r="K30" s="229">
        <v>9</v>
      </c>
      <c r="L30" s="229">
        <v>6</v>
      </c>
      <c r="M30" s="229">
        <v>3</v>
      </c>
      <c r="N30" s="229">
        <v>7</v>
      </c>
      <c r="O30" s="229">
        <v>8</v>
      </c>
      <c r="P30" s="229">
        <v>5</v>
      </c>
      <c r="Q30" s="229">
        <v>6</v>
      </c>
      <c r="R30" s="229">
        <v>8</v>
      </c>
      <c r="S30" s="229">
        <v>7</v>
      </c>
      <c r="T30" s="229">
        <f t="shared" si="2"/>
        <v>87</v>
      </c>
      <c r="U30" s="229"/>
      <c r="V30" s="229">
        <f t="shared" si="3"/>
        <v>76</v>
      </c>
      <c r="W30" s="228"/>
      <c r="X30" s="228"/>
      <c r="Y30" s="228"/>
      <c r="Z30" s="228"/>
      <c r="AA30" s="228"/>
      <c r="AB30" s="237"/>
    </row>
    <row r="31" spans="1:28" ht="12.75">
      <c r="A31" s="65">
        <v>21</v>
      </c>
      <c r="B31" s="235" t="s">
        <v>359</v>
      </c>
      <c r="C31" s="236" t="s">
        <v>365</v>
      </c>
      <c r="D31" s="228">
        <v>21</v>
      </c>
      <c r="E31" s="228" t="s">
        <v>359</v>
      </c>
      <c r="F31" s="228"/>
      <c r="G31" s="229">
        <v>7</v>
      </c>
      <c r="H31" s="229">
        <v>7</v>
      </c>
      <c r="I31" s="229">
        <v>8</v>
      </c>
      <c r="J31" s="229">
        <v>10</v>
      </c>
      <c r="K31" s="229">
        <v>4</v>
      </c>
      <c r="L31" s="229">
        <v>4</v>
      </c>
      <c r="M31" s="229">
        <v>10</v>
      </c>
      <c r="N31" s="229">
        <v>2</v>
      </c>
      <c r="O31" s="229">
        <v>10</v>
      </c>
      <c r="P31" s="229">
        <v>9</v>
      </c>
      <c r="Q31" s="229">
        <v>4</v>
      </c>
      <c r="R31" s="229">
        <v>10</v>
      </c>
      <c r="S31" s="229">
        <v>9</v>
      </c>
      <c r="T31" s="229">
        <f t="shared" si="2"/>
        <v>94</v>
      </c>
      <c r="U31" s="229"/>
      <c r="V31" s="229">
        <f t="shared" si="3"/>
        <v>84</v>
      </c>
      <c r="W31" s="228"/>
      <c r="X31" s="228"/>
      <c r="Y31" s="228"/>
      <c r="Z31" s="228"/>
      <c r="AA31" s="228"/>
      <c r="AB31" s="237"/>
    </row>
    <row r="32" spans="1:28" ht="12.75">
      <c r="A32" s="65">
        <v>22</v>
      </c>
      <c r="B32" s="238" t="s">
        <v>362</v>
      </c>
      <c r="C32" s="227" t="s">
        <v>363</v>
      </c>
      <c r="D32" s="228">
        <v>22</v>
      </c>
      <c r="E32" s="228" t="s">
        <v>362</v>
      </c>
      <c r="F32" s="228"/>
      <c r="G32" s="229">
        <v>9</v>
      </c>
      <c r="H32" s="229">
        <v>8</v>
      </c>
      <c r="I32" s="229">
        <v>10</v>
      </c>
      <c r="J32" s="229">
        <v>6</v>
      </c>
      <c r="K32" s="229">
        <v>3</v>
      </c>
      <c r="L32" s="229">
        <v>10</v>
      </c>
      <c r="M32" s="229">
        <v>8</v>
      </c>
      <c r="N32" s="229">
        <v>6</v>
      </c>
      <c r="O32" s="229">
        <v>11</v>
      </c>
      <c r="P32" s="229">
        <v>8</v>
      </c>
      <c r="Q32" s="229">
        <v>9</v>
      </c>
      <c r="R32" s="229">
        <v>6</v>
      </c>
      <c r="S32" s="229">
        <v>8</v>
      </c>
      <c r="T32" s="229">
        <f t="shared" si="2"/>
        <v>102</v>
      </c>
      <c r="U32" s="229"/>
      <c r="V32" s="229">
        <f t="shared" si="3"/>
        <v>91</v>
      </c>
      <c r="W32" s="228"/>
      <c r="X32" s="228"/>
      <c r="Y32" s="228"/>
      <c r="Z32" s="228"/>
      <c r="AA32" s="228"/>
      <c r="AB32" s="237"/>
    </row>
    <row r="33" spans="1:28" ht="12.75">
      <c r="A33" s="65">
        <v>23</v>
      </c>
      <c r="B33" s="238" t="s">
        <v>111</v>
      </c>
      <c r="C33" s="227" t="s">
        <v>324</v>
      </c>
      <c r="D33" s="228">
        <v>23</v>
      </c>
      <c r="E33" s="228" t="s">
        <v>111</v>
      </c>
      <c r="F33" s="228"/>
      <c r="G33" s="229">
        <v>6</v>
      </c>
      <c r="H33" s="229">
        <v>11</v>
      </c>
      <c r="I33" s="229">
        <v>11</v>
      </c>
      <c r="J33" s="229">
        <v>11</v>
      </c>
      <c r="K33" s="229">
        <v>2</v>
      </c>
      <c r="L33" s="229">
        <v>8</v>
      </c>
      <c r="M33" s="229">
        <v>7</v>
      </c>
      <c r="N33" s="229">
        <v>7</v>
      </c>
      <c r="O33" s="229">
        <v>10</v>
      </c>
      <c r="P33" s="229">
        <v>9</v>
      </c>
      <c r="Q33" s="229">
        <v>10</v>
      </c>
      <c r="R33" s="229">
        <v>9</v>
      </c>
      <c r="S33" s="229">
        <v>10</v>
      </c>
      <c r="T33" s="229">
        <f t="shared" si="2"/>
        <v>111</v>
      </c>
      <c r="U33" s="229"/>
      <c r="V33" s="229">
        <f t="shared" si="3"/>
        <v>100</v>
      </c>
      <c r="W33" s="228"/>
      <c r="X33" s="228"/>
      <c r="Y33" s="228"/>
      <c r="Z33" s="228"/>
      <c r="AA33" s="228"/>
      <c r="AB33" s="237"/>
    </row>
    <row r="34" spans="1:28" ht="12.75">
      <c r="A34" s="65">
        <v>24</v>
      </c>
      <c r="B34" s="238" t="s">
        <v>190</v>
      </c>
      <c r="C34" s="227" t="s">
        <v>189</v>
      </c>
      <c r="D34" s="228">
        <v>24</v>
      </c>
      <c r="E34" s="228" t="s">
        <v>190</v>
      </c>
      <c r="F34" s="228"/>
      <c r="G34" s="229">
        <v>8</v>
      </c>
      <c r="H34" s="229">
        <v>2</v>
      </c>
      <c r="I34" s="229">
        <v>4</v>
      </c>
      <c r="J34" s="229">
        <v>2</v>
      </c>
      <c r="K34" s="229">
        <v>8</v>
      </c>
      <c r="L34" s="229">
        <v>9</v>
      </c>
      <c r="M34" s="229">
        <v>6</v>
      </c>
      <c r="N34" s="229">
        <v>6</v>
      </c>
      <c r="O34" s="245" t="s">
        <v>306</v>
      </c>
      <c r="P34" s="245" t="s">
        <v>306</v>
      </c>
      <c r="Q34" s="245" t="s">
        <v>306</v>
      </c>
      <c r="R34" s="245" t="s">
        <v>306</v>
      </c>
      <c r="S34" s="245" t="s">
        <v>306</v>
      </c>
      <c r="T34" s="229">
        <f t="shared" si="2"/>
        <v>45</v>
      </c>
      <c r="U34" s="229">
        <v>75</v>
      </c>
      <c r="V34" s="229">
        <f>T34+U34-15</f>
        <v>105</v>
      </c>
      <c r="W34" s="228"/>
      <c r="X34" s="228"/>
      <c r="Y34" s="228"/>
      <c r="Z34" s="228"/>
      <c r="AA34" s="228"/>
      <c r="AB34" s="237"/>
    </row>
    <row r="35" spans="1:28" ht="12.75">
      <c r="A35" s="65">
        <v>25</v>
      </c>
      <c r="B35" s="238" t="s">
        <v>129</v>
      </c>
      <c r="C35" s="227" t="s">
        <v>130</v>
      </c>
      <c r="D35" s="228">
        <v>25</v>
      </c>
      <c r="E35" s="228" t="s">
        <v>129</v>
      </c>
      <c r="F35" s="228"/>
      <c r="G35" s="229">
        <v>3</v>
      </c>
      <c r="H35" s="229">
        <v>10</v>
      </c>
      <c r="I35" s="229">
        <v>6</v>
      </c>
      <c r="J35" s="229">
        <v>8</v>
      </c>
      <c r="K35" s="229">
        <v>6</v>
      </c>
      <c r="L35" s="229">
        <v>3</v>
      </c>
      <c r="M35" s="229">
        <v>11</v>
      </c>
      <c r="N35" s="229">
        <v>5</v>
      </c>
      <c r="O35" s="245" t="s">
        <v>306</v>
      </c>
      <c r="P35" s="245" t="s">
        <v>306</v>
      </c>
      <c r="Q35" s="245" t="s">
        <v>306</v>
      </c>
      <c r="R35" s="245" t="s">
        <v>306</v>
      </c>
      <c r="S35" s="245" t="s">
        <v>306</v>
      </c>
      <c r="T35" s="229">
        <f t="shared" si="2"/>
        <v>52</v>
      </c>
      <c r="U35" s="229">
        <v>75</v>
      </c>
      <c r="V35" s="229">
        <f>T35+U35-15</f>
        <v>112</v>
      </c>
      <c r="W35" s="228"/>
      <c r="X35" s="228"/>
      <c r="Y35" s="228"/>
      <c r="Z35" s="228"/>
      <c r="AA35" s="228"/>
      <c r="AB35" s="237"/>
    </row>
    <row r="36" spans="1:28" ht="13.5" thickBot="1">
      <c r="A36" s="65">
        <v>26</v>
      </c>
      <c r="B36" s="239" t="s">
        <v>97</v>
      </c>
      <c r="C36" s="240" t="s">
        <v>84</v>
      </c>
      <c r="D36" s="241">
        <v>26</v>
      </c>
      <c r="E36" s="241" t="s">
        <v>97</v>
      </c>
      <c r="F36" s="241"/>
      <c r="G36" s="242">
        <v>5</v>
      </c>
      <c r="H36" s="242">
        <v>6</v>
      </c>
      <c r="I36" s="242">
        <v>12</v>
      </c>
      <c r="J36" s="242">
        <v>7</v>
      </c>
      <c r="K36" s="242">
        <v>5</v>
      </c>
      <c r="L36" s="242">
        <v>10</v>
      </c>
      <c r="M36" s="242">
        <v>11</v>
      </c>
      <c r="N36" s="247" t="s">
        <v>308</v>
      </c>
      <c r="O36" s="247" t="s">
        <v>308</v>
      </c>
      <c r="P36" s="247" t="s">
        <v>308</v>
      </c>
      <c r="Q36" s="245" t="s">
        <v>306</v>
      </c>
      <c r="R36" s="245" t="s">
        <v>306</v>
      </c>
      <c r="S36" s="245" t="s">
        <v>306</v>
      </c>
      <c r="T36" s="229">
        <f t="shared" si="2"/>
        <v>56</v>
      </c>
      <c r="U36" s="242">
        <v>90</v>
      </c>
      <c r="V36" s="242">
        <f>T36+U36-15</f>
        <v>131</v>
      </c>
      <c r="W36" s="241"/>
      <c r="X36" s="241"/>
      <c r="Y36" s="241"/>
      <c r="Z36" s="241"/>
      <c r="AA36" s="241"/>
      <c r="AB36" s="243"/>
    </row>
    <row r="37" spans="1:28" ht="12.75">
      <c r="A37" s="65">
        <v>27</v>
      </c>
      <c r="B37" s="207" t="s">
        <v>187</v>
      </c>
      <c r="C37" s="208" t="s">
        <v>186</v>
      </c>
      <c r="D37" s="209">
        <v>27</v>
      </c>
      <c r="E37" s="209" t="s">
        <v>187</v>
      </c>
      <c r="F37" s="209"/>
      <c r="G37" s="210">
        <v>8</v>
      </c>
      <c r="H37" s="210">
        <v>11</v>
      </c>
      <c r="I37" s="210">
        <v>9</v>
      </c>
      <c r="J37" s="210">
        <v>10</v>
      </c>
      <c r="K37" s="210">
        <v>11</v>
      </c>
      <c r="L37" s="210">
        <v>2</v>
      </c>
      <c r="M37" s="210">
        <v>12</v>
      </c>
      <c r="N37" s="210">
        <v>10</v>
      </c>
      <c r="O37" s="210">
        <v>8</v>
      </c>
      <c r="P37" s="210">
        <v>6</v>
      </c>
      <c r="Q37" s="210">
        <v>3</v>
      </c>
      <c r="R37" s="210">
        <v>2</v>
      </c>
      <c r="S37" s="210">
        <v>2</v>
      </c>
      <c r="T37" s="210">
        <f t="shared" si="2"/>
        <v>94</v>
      </c>
      <c r="U37" s="210"/>
      <c r="V37" s="210">
        <f>T37-MAX(G37:S37)</f>
        <v>82</v>
      </c>
      <c r="W37" s="209"/>
      <c r="X37" s="209"/>
      <c r="Y37" s="209"/>
      <c r="Z37" s="209"/>
      <c r="AA37" s="209"/>
      <c r="AB37" s="139"/>
    </row>
    <row r="38" spans="1:28" ht="12.75">
      <c r="A38" s="65">
        <v>28</v>
      </c>
      <c r="B38" s="212" t="s">
        <v>0</v>
      </c>
      <c r="C38" s="134" t="s">
        <v>175</v>
      </c>
      <c r="D38" s="73">
        <v>28</v>
      </c>
      <c r="E38" s="73" t="s">
        <v>0</v>
      </c>
      <c r="F38" s="73"/>
      <c r="G38" s="98">
        <v>3</v>
      </c>
      <c r="H38" s="98">
        <v>10</v>
      </c>
      <c r="I38" s="98">
        <v>2</v>
      </c>
      <c r="J38" s="98">
        <v>12</v>
      </c>
      <c r="K38" s="98">
        <v>10</v>
      </c>
      <c r="L38" s="156" t="s">
        <v>329</v>
      </c>
      <c r="M38" s="98">
        <v>8</v>
      </c>
      <c r="N38" s="98">
        <v>11</v>
      </c>
      <c r="O38" s="98">
        <v>7</v>
      </c>
      <c r="P38" s="98">
        <v>11</v>
      </c>
      <c r="Q38" s="98">
        <v>2</v>
      </c>
      <c r="R38" s="98">
        <v>7</v>
      </c>
      <c r="S38" s="98">
        <v>1</v>
      </c>
      <c r="T38" s="98">
        <f t="shared" si="2"/>
        <v>84</v>
      </c>
      <c r="U38" s="98">
        <v>15</v>
      </c>
      <c r="V38" s="98">
        <f>T38+U38-15</f>
        <v>84</v>
      </c>
      <c r="W38" s="73"/>
      <c r="X38" s="73"/>
      <c r="Y38" s="73"/>
      <c r="Z38" s="73"/>
      <c r="AA38" s="73"/>
      <c r="AB38" s="111"/>
    </row>
    <row r="39" spans="1:28" ht="12.75">
      <c r="A39" s="65">
        <v>29</v>
      </c>
      <c r="B39" s="211" t="s">
        <v>360</v>
      </c>
      <c r="C39" s="185" t="s">
        <v>361</v>
      </c>
      <c r="D39" s="73">
        <v>29</v>
      </c>
      <c r="E39" s="73" t="s">
        <v>360</v>
      </c>
      <c r="F39" s="73"/>
      <c r="G39" s="98">
        <v>11</v>
      </c>
      <c r="H39" s="98">
        <v>6</v>
      </c>
      <c r="I39" s="98">
        <v>7</v>
      </c>
      <c r="J39" s="98">
        <v>10</v>
      </c>
      <c r="K39" s="98">
        <v>5</v>
      </c>
      <c r="L39" s="98">
        <v>11</v>
      </c>
      <c r="M39" s="98">
        <v>8</v>
      </c>
      <c r="N39" s="98">
        <v>11</v>
      </c>
      <c r="O39" s="98">
        <v>8</v>
      </c>
      <c r="P39" s="98">
        <v>7</v>
      </c>
      <c r="Q39" s="98">
        <v>5</v>
      </c>
      <c r="R39" s="98">
        <v>4</v>
      </c>
      <c r="S39" s="98">
        <v>4</v>
      </c>
      <c r="T39" s="98">
        <f aca="true" t="shared" si="4" ref="T39:T48">SUM(G39:S39)</f>
        <v>97</v>
      </c>
      <c r="U39" s="98"/>
      <c r="V39" s="98">
        <f>T39-MAX(G39:S39)</f>
        <v>86</v>
      </c>
      <c r="W39" s="73"/>
      <c r="X39" s="73"/>
      <c r="Y39" s="73"/>
      <c r="Z39" s="73"/>
      <c r="AA39" s="73"/>
      <c r="AB39" s="111"/>
    </row>
    <row r="40" spans="1:28" ht="12.75">
      <c r="A40" s="65">
        <v>30</v>
      </c>
      <c r="B40" s="212" t="s">
        <v>212</v>
      </c>
      <c r="C40" s="134" t="s">
        <v>211</v>
      </c>
      <c r="D40" s="73">
        <v>30</v>
      </c>
      <c r="E40" s="73" t="s">
        <v>212</v>
      </c>
      <c r="F40" s="73"/>
      <c r="G40" s="156" t="s">
        <v>306</v>
      </c>
      <c r="H40" s="156" t="s">
        <v>306</v>
      </c>
      <c r="I40" s="156" t="s">
        <v>306</v>
      </c>
      <c r="J40" s="156">
        <v>7</v>
      </c>
      <c r="K40" s="156">
        <v>7</v>
      </c>
      <c r="L40" s="156">
        <v>6</v>
      </c>
      <c r="M40" s="156">
        <v>9</v>
      </c>
      <c r="N40" s="156">
        <v>8</v>
      </c>
      <c r="O40" s="156">
        <v>9</v>
      </c>
      <c r="P40" s="156">
        <v>10</v>
      </c>
      <c r="Q40" s="156">
        <v>4</v>
      </c>
      <c r="R40" s="156">
        <v>1</v>
      </c>
      <c r="S40" s="156">
        <v>3</v>
      </c>
      <c r="T40" s="98">
        <f t="shared" si="4"/>
        <v>64</v>
      </c>
      <c r="U40" s="98">
        <v>45</v>
      </c>
      <c r="V40" s="98">
        <f>T40+U40-15</f>
        <v>94</v>
      </c>
      <c r="W40" s="73"/>
      <c r="X40" s="73"/>
      <c r="Y40" s="73"/>
      <c r="Z40" s="73"/>
      <c r="AA40" s="73"/>
      <c r="AB40" s="111"/>
    </row>
    <row r="41" spans="1:28" ht="12.75">
      <c r="A41" s="65">
        <v>31</v>
      </c>
      <c r="B41" s="211" t="s">
        <v>354</v>
      </c>
      <c r="C41" s="185" t="s">
        <v>355</v>
      </c>
      <c r="D41" s="73">
        <v>31</v>
      </c>
      <c r="E41" s="73" t="s">
        <v>354</v>
      </c>
      <c r="F41" s="73"/>
      <c r="G41" s="156">
        <v>10</v>
      </c>
      <c r="H41" s="98">
        <v>4</v>
      </c>
      <c r="I41" s="98">
        <v>11</v>
      </c>
      <c r="J41" s="98">
        <v>9</v>
      </c>
      <c r="K41" s="98">
        <v>10</v>
      </c>
      <c r="L41" s="98">
        <v>11</v>
      </c>
      <c r="M41" s="98">
        <v>10</v>
      </c>
      <c r="N41" s="98">
        <v>7</v>
      </c>
      <c r="O41" s="98">
        <v>10</v>
      </c>
      <c r="P41" s="98">
        <v>10</v>
      </c>
      <c r="Q41" s="98">
        <v>6</v>
      </c>
      <c r="R41" s="98">
        <v>6</v>
      </c>
      <c r="S41" s="98">
        <v>5</v>
      </c>
      <c r="T41" s="98">
        <f t="shared" si="4"/>
        <v>109</v>
      </c>
      <c r="U41" s="98"/>
      <c r="V41" s="98">
        <f>T41-MAX(G41:S41)</f>
        <v>98</v>
      </c>
      <c r="W41" s="73"/>
      <c r="X41" s="73"/>
      <c r="Y41" s="73"/>
      <c r="Z41" s="73"/>
      <c r="AA41" s="73"/>
      <c r="AB41" s="111"/>
    </row>
    <row r="42" spans="1:28" ht="12.75">
      <c r="A42" s="65">
        <v>32</v>
      </c>
      <c r="B42" s="212" t="s">
        <v>38</v>
      </c>
      <c r="C42" s="134" t="s">
        <v>110</v>
      </c>
      <c r="D42" s="73">
        <v>32</v>
      </c>
      <c r="E42" s="73" t="s">
        <v>38</v>
      </c>
      <c r="F42" s="73"/>
      <c r="G42" s="156" t="s">
        <v>306</v>
      </c>
      <c r="H42" s="156" t="s">
        <v>306</v>
      </c>
      <c r="I42" s="156" t="s">
        <v>306</v>
      </c>
      <c r="J42" s="156">
        <v>8</v>
      </c>
      <c r="K42" s="156">
        <v>12</v>
      </c>
      <c r="L42" s="156">
        <v>12</v>
      </c>
      <c r="M42" s="156">
        <v>7</v>
      </c>
      <c r="N42" s="156">
        <v>6</v>
      </c>
      <c r="O42" s="156">
        <v>7</v>
      </c>
      <c r="P42" s="156">
        <v>8</v>
      </c>
      <c r="Q42" s="156">
        <v>1</v>
      </c>
      <c r="R42" s="156">
        <v>3</v>
      </c>
      <c r="S42" s="156" t="s">
        <v>307</v>
      </c>
      <c r="T42" s="98">
        <f t="shared" si="4"/>
        <v>64</v>
      </c>
      <c r="U42" s="98">
        <v>60</v>
      </c>
      <c r="V42" s="98">
        <f>T42+U42-15</f>
        <v>109</v>
      </c>
      <c r="W42" s="73"/>
      <c r="X42" s="73"/>
      <c r="Y42" s="73"/>
      <c r="Z42" s="73"/>
      <c r="AA42" s="73"/>
      <c r="AB42" s="111"/>
    </row>
    <row r="43" spans="1:28" ht="12.75">
      <c r="A43" s="65">
        <v>33</v>
      </c>
      <c r="B43" s="212" t="s">
        <v>117</v>
      </c>
      <c r="C43" s="134" t="s">
        <v>367</v>
      </c>
      <c r="D43" s="73">
        <v>33</v>
      </c>
      <c r="E43" s="73" t="s">
        <v>117</v>
      </c>
      <c r="F43" s="73"/>
      <c r="G43" s="156">
        <v>9</v>
      </c>
      <c r="H43" s="98">
        <v>11</v>
      </c>
      <c r="I43" s="98">
        <v>10</v>
      </c>
      <c r="J43" s="98">
        <v>12</v>
      </c>
      <c r="K43" s="98">
        <v>8</v>
      </c>
      <c r="L43" s="98">
        <v>7</v>
      </c>
      <c r="M43" s="98">
        <v>12</v>
      </c>
      <c r="N43" s="98">
        <v>10</v>
      </c>
      <c r="O43" s="98">
        <v>9</v>
      </c>
      <c r="P43" s="98">
        <v>10</v>
      </c>
      <c r="Q43" s="98">
        <v>7</v>
      </c>
      <c r="R43" s="98">
        <v>5</v>
      </c>
      <c r="S43" s="156" t="s">
        <v>308</v>
      </c>
      <c r="T43" s="98">
        <f t="shared" si="4"/>
        <v>110</v>
      </c>
      <c r="U43" s="98">
        <v>15</v>
      </c>
      <c r="V43" s="98">
        <f>T43+U43-15</f>
        <v>110</v>
      </c>
      <c r="W43" s="73"/>
      <c r="X43" s="73"/>
      <c r="Y43" s="73"/>
      <c r="Z43" s="73"/>
      <c r="AA43" s="73"/>
      <c r="AB43" s="111"/>
    </row>
    <row r="44" spans="1:28" ht="12.75">
      <c r="A44" s="65">
        <v>34</v>
      </c>
      <c r="B44" s="212" t="s">
        <v>43</v>
      </c>
      <c r="C44" s="134" t="s">
        <v>29</v>
      </c>
      <c r="D44" s="73">
        <v>34</v>
      </c>
      <c r="E44" s="73" t="s">
        <v>43</v>
      </c>
      <c r="F44" s="73"/>
      <c r="G44" s="156" t="s">
        <v>306</v>
      </c>
      <c r="H44" s="98">
        <v>9</v>
      </c>
      <c r="I44" s="98">
        <v>9</v>
      </c>
      <c r="J44" s="98">
        <v>5</v>
      </c>
      <c r="K44" s="98">
        <v>10</v>
      </c>
      <c r="L44" s="98">
        <v>5</v>
      </c>
      <c r="M44" s="98">
        <v>2</v>
      </c>
      <c r="N44" s="98">
        <v>9</v>
      </c>
      <c r="O44" s="156" t="s">
        <v>308</v>
      </c>
      <c r="P44" s="156" t="s">
        <v>308</v>
      </c>
      <c r="Q44" s="156" t="s">
        <v>308</v>
      </c>
      <c r="R44" s="156" t="s">
        <v>308</v>
      </c>
      <c r="S44" s="156" t="s">
        <v>308</v>
      </c>
      <c r="T44" s="98">
        <f t="shared" si="4"/>
        <v>49</v>
      </c>
      <c r="U44" s="98">
        <v>90</v>
      </c>
      <c r="V44" s="98">
        <f>T44+U44-15</f>
        <v>124</v>
      </c>
      <c r="W44" s="73"/>
      <c r="X44" s="73"/>
      <c r="Y44" s="73"/>
      <c r="Z44" s="73"/>
      <c r="AA44" s="73"/>
      <c r="AB44" s="111"/>
    </row>
    <row r="45" spans="1:28" ht="12.75">
      <c r="A45" s="65">
        <v>35</v>
      </c>
      <c r="B45" s="211" t="s">
        <v>371</v>
      </c>
      <c r="C45" s="185" t="s">
        <v>366</v>
      </c>
      <c r="D45" s="73">
        <v>35</v>
      </c>
      <c r="E45" s="73" t="s">
        <v>371</v>
      </c>
      <c r="F45" s="73"/>
      <c r="G45" s="98">
        <v>12</v>
      </c>
      <c r="H45" s="98">
        <v>13</v>
      </c>
      <c r="I45" s="98">
        <v>12</v>
      </c>
      <c r="J45" s="98">
        <v>14</v>
      </c>
      <c r="K45" s="98">
        <v>13</v>
      </c>
      <c r="L45" s="98">
        <v>11</v>
      </c>
      <c r="M45" s="98">
        <v>13</v>
      </c>
      <c r="N45" s="98">
        <v>12</v>
      </c>
      <c r="O45" s="98">
        <v>13</v>
      </c>
      <c r="P45" s="98">
        <v>12</v>
      </c>
      <c r="Q45" s="98">
        <v>8</v>
      </c>
      <c r="R45" s="98">
        <v>8</v>
      </c>
      <c r="S45" s="98">
        <v>6</v>
      </c>
      <c r="T45" s="98">
        <f t="shared" si="4"/>
        <v>147</v>
      </c>
      <c r="U45" s="98"/>
      <c r="V45" s="98">
        <f>T45-MAX(G45:S45)</f>
        <v>133</v>
      </c>
      <c r="W45" s="73"/>
      <c r="X45" s="73"/>
      <c r="Y45" s="73"/>
      <c r="Z45" s="73"/>
      <c r="AA45" s="73"/>
      <c r="AB45" s="111"/>
    </row>
    <row r="46" spans="1:28" ht="12.75">
      <c r="A46" s="65">
        <v>36</v>
      </c>
      <c r="B46" s="212" t="s">
        <v>82</v>
      </c>
      <c r="C46" s="134" t="s">
        <v>15</v>
      </c>
      <c r="D46" s="73">
        <v>36</v>
      </c>
      <c r="E46" s="73" t="s">
        <v>82</v>
      </c>
      <c r="F46" s="73"/>
      <c r="G46" s="98">
        <v>9</v>
      </c>
      <c r="H46" s="98">
        <v>12</v>
      </c>
      <c r="I46" s="98">
        <v>10</v>
      </c>
      <c r="J46" s="98">
        <v>13</v>
      </c>
      <c r="K46" s="98">
        <v>11</v>
      </c>
      <c r="L46" s="98">
        <v>10</v>
      </c>
      <c r="M46" s="98">
        <v>6</v>
      </c>
      <c r="N46" s="98">
        <v>13</v>
      </c>
      <c r="O46" s="98">
        <v>11</v>
      </c>
      <c r="P46" s="98">
        <v>11</v>
      </c>
      <c r="Q46" s="156" t="s">
        <v>308</v>
      </c>
      <c r="R46" s="156" t="s">
        <v>308</v>
      </c>
      <c r="S46" s="156" t="s">
        <v>308</v>
      </c>
      <c r="T46" s="98">
        <f t="shared" si="4"/>
        <v>106</v>
      </c>
      <c r="U46" s="98">
        <v>45</v>
      </c>
      <c r="V46" s="98">
        <f>T46+U46-15</f>
        <v>136</v>
      </c>
      <c r="W46" s="73"/>
      <c r="X46" s="73"/>
      <c r="Y46" s="73"/>
      <c r="Z46" s="73"/>
      <c r="AA46" s="73"/>
      <c r="AB46" s="111"/>
    </row>
    <row r="47" spans="1:28" ht="12.75">
      <c r="A47" s="65">
        <v>37</v>
      </c>
      <c r="B47" s="212" t="s">
        <v>13</v>
      </c>
      <c r="C47" s="134" t="s">
        <v>104</v>
      </c>
      <c r="D47" s="73">
        <v>37</v>
      </c>
      <c r="E47" s="73" t="s">
        <v>13</v>
      </c>
      <c r="F47" s="73"/>
      <c r="G47" s="156" t="s">
        <v>306</v>
      </c>
      <c r="H47" s="98">
        <v>8</v>
      </c>
      <c r="I47" s="98">
        <v>2</v>
      </c>
      <c r="J47" s="156" t="s">
        <v>329</v>
      </c>
      <c r="K47" s="98">
        <v>9</v>
      </c>
      <c r="L47" s="156" t="s">
        <v>308</v>
      </c>
      <c r="M47" s="156" t="s">
        <v>308</v>
      </c>
      <c r="N47" s="156" t="s">
        <v>308</v>
      </c>
      <c r="O47" s="98">
        <v>9</v>
      </c>
      <c r="P47" s="98">
        <v>9</v>
      </c>
      <c r="Q47" s="156" t="s">
        <v>308</v>
      </c>
      <c r="R47" s="156" t="s">
        <v>308</v>
      </c>
      <c r="S47" s="156" t="s">
        <v>308</v>
      </c>
      <c r="T47" s="98">
        <f t="shared" si="4"/>
        <v>37</v>
      </c>
      <c r="U47" s="98">
        <v>120</v>
      </c>
      <c r="V47" s="98">
        <f>T47+U47-15</f>
        <v>142</v>
      </c>
      <c r="W47" s="73"/>
      <c r="X47" s="73"/>
      <c r="Y47" s="73"/>
      <c r="Z47" s="73"/>
      <c r="AA47" s="73"/>
      <c r="AB47" s="111"/>
    </row>
    <row r="48" spans="1:28" ht="13.5" thickBot="1">
      <c r="A48" s="65">
        <v>38</v>
      </c>
      <c r="B48" s="213" t="s">
        <v>224</v>
      </c>
      <c r="C48" s="151" t="s">
        <v>223</v>
      </c>
      <c r="D48" s="214">
        <v>38</v>
      </c>
      <c r="E48" s="214" t="s">
        <v>224</v>
      </c>
      <c r="F48" s="214"/>
      <c r="G48" s="244">
        <v>11</v>
      </c>
      <c r="H48" s="101">
        <v>14</v>
      </c>
      <c r="I48" s="101">
        <v>13</v>
      </c>
      <c r="J48" s="101">
        <v>11</v>
      </c>
      <c r="K48" s="101">
        <v>12</v>
      </c>
      <c r="L48" s="244" t="s">
        <v>308</v>
      </c>
      <c r="M48" s="244" t="s">
        <v>308</v>
      </c>
      <c r="N48" s="244" t="s">
        <v>308</v>
      </c>
      <c r="O48" s="101">
        <v>12</v>
      </c>
      <c r="P48" s="101">
        <v>11</v>
      </c>
      <c r="Q48" s="244" t="s">
        <v>308</v>
      </c>
      <c r="R48" s="244" t="s">
        <v>308</v>
      </c>
      <c r="S48" s="244" t="s">
        <v>308</v>
      </c>
      <c r="T48" s="244">
        <f t="shared" si="4"/>
        <v>84</v>
      </c>
      <c r="U48" s="244">
        <v>90</v>
      </c>
      <c r="V48" s="244">
        <f>T48+U48-15</f>
        <v>159</v>
      </c>
      <c r="W48" s="214"/>
      <c r="X48" s="214"/>
      <c r="Y48" s="214"/>
      <c r="Z48" s="214"/>
      <c r="AA48" s="214"/>
      <c r="AB48" s="114"/>
    </row>
    <row r="49" spans="1:4" ht="12.75">
      <c r="A49" s="133" t="s">
        <v>5</v>
      </c>
      <c r="B49" s="184" t="s">
        <v>5</v>
      </c>
      <c r="C49" s="184" t="s">
        <v>5</v>
      </c>
      <c r="D49" s="183" t="s">
        <v>5</v>
      </c>
    </row>
  </sheetData>
  <sheetProtection/>
  <printOptions/>
  <pageMargins left="0.7" right="0.7" top="0.75" bottom="0.75" header="0.3" footer="0.3"/>
  <pageSetup orientation="portrait" paperSize="9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3"/>
  <sheetViews>
    <sheetView zoomScale="140" zoomScaleNormal="140" zoomScalePageLayoutView="0" workbookViewId="0" topLeftCell="A3">
      <selection activeCell="A11" sqref="A11:C43"/>
    </sheetView>
  </sheetViews>
  <sheetFormatPr defaultColWidth="8.66015625" defaultRowHeight="11.25"/>
  <cols>
    <col min="1" max="1" width="18.66015625" style="65" customWidth="1"/>
    <col min="2" max="2" width="14.66015625" style="63" customWidth="1"/>
    <col min="3" max="3" width="35.66015625" style="63" customWidth="1"/>
    <col min="4" max="4" width="3.66015625" style="65" hidden="1" customWidth="1"/>
    <col min="5" max="5" width="3" style="65" hidden="1" customWidth="1"/>
    <col min="6" max="6" width="12.16015625" style="64" customWidth="1"/>
    <col min="7" max="12" width="3.66015625" style="0" customWidth="1"/>
  </cols>
  <sheetData>
    <row r="1" ht="11.25">
      <c r="A1" s="62" t="s">
        <v>309</v>
      </c>
    </row>
    <row r="2" spans="1:2" ht="11.25">
      <c r="A2" s="63" t="s">
        <v>310</v>
      </c>
      <c r="B2" s="63">
        <v>5</v>
      </c>
    </row>
    <row r="3" spans="1:2" ht="11.25">
      <c r="A3" s="63" t="s">
        <v>293</v>
      </c>
      <c r="B3" s="63" t="s">
        <v>125</v>
      </c>
    </row>
    <row r="4" spans="1:2" ht="11.25">
      <c r="A4" s="63" t="s">
        <v>294</v>
      </c>
      <c r="B4" s="63" t="s">
        <v>302</v>
      </c>
    </row>
    <row r="5" spans="1:2" ht="11.25">
      <c r="A5" s="63" t="s">
        <v>295</v>
      </c>
      <c r="B5" s="63" t="s">
        <v>303</v>
      </c>
    </row>
    <row r="6" spans="1:2" ht="11.25">
      <c r="A6" s="63" t="s">
        <v>296</v>
      </c>
      <c r="B6" s="63">
        <v>1</v>
      </c>
    </row>
    <row r="7" spans="1:2" ht="11.25">
      <c r="A7" s="63" t="s">
        <v>287</v>
      </c>
      <c r="B7" s="63">
        <v>2</v>
      </c>
    </row>
    <row r="8" ht="11.25"/>
    <row r="9" ht="11.25">
      <c r="A9" s="65">
        <v>0</v>
      </c>
    </row>
    <row r="10" spans="1:12" ht="56.25">
      <c r="A10" s="66" t="s">
        <v>292</v>
      </c>
      <c r="B10" s="67" t="s">
        <v>311</v>
      </c>
      <c r="C10" s="67" t="s">
        <v>312</v>
      </c>
      <c r="D10" s="66" t="s">
        <v>348</v>
      </c>
      <c r="E10" s="66"/>
      <c r="F10" s="162" t="s">
        <v>249</v>
      </c>
      <c r="G10" s="163">
        <v>1</v>
      </c>
      <c r="H10" s="163">
        <v>2</v>
      </c>
      <c r="I10" s="163">
        <v>3</v>
      </c>
      <c r="J10" s="163">
        <v>4</v>
      </c>
      <c r="K10" s="163">
        <v>5</v>
      </c>
      <c r="L10" s="163">
        <v>6</v>
      </c>
    </row>
    <row r="11" spans="1:12" ht="12.75">
      <c r="A11" s="131">
        <v>1</v>
      </c>
      <c r="B11" s="132" t="s">
        <v>75</v>
      </c>
      <c r="C11" s="132" t="s">
        <v>105</v>
      </c>
      <c r="D11" s="131">
        <f aca="true" t="shared" si="0" ref="D11:D17">A11</f>
        <v>1</v>
      </c>
      <c r="E11" s="131">
        <f>VLOOKUP(C11,'[4]Ranglijst2019'!C$5:D$296,2,FALSE)</f>
        <v>5</v>
      </c>
      <c r="F11" s="164">
        <f aca="true" t="shared" si="1" ref="F11:F16">SUM(G11:L11)-MAX(G11:L11)</f>
        <v>15</v>
      </c>
      <c r="G11">
        <v>1</v>
      </c>
      <c r="H11">
        <v>1</v>
      </c>
      <c r="I11">
        <v>4</v>
      </c>
      <c r="J11">
        <v>7</v>
      </c>
      <c r="K11">
        <v>8</v>
      </c>
      <c r="L11">
        <v>2</v>
      </c>
    </row>
    <row r="12" spans="1:12" ht="12.75">
      <c r="A12" s="131">
        <v>2</v>
      </c>
      <c r="B12" s="132" t="s">
        <v>209</v>
      </c>
      <c r="C12" s="132" t="s">
        <v>106</v>
      </c>
      <c r="D12" s="131">
        <f t="shared" si="0"/>
        <v>2</v>
      </c>
      <c r="E12" s="131">
        <f>VLOOKUP(C12,'[4]Ranglijst2019'!C$5:D$296,2,FALSE)</f>
        <v>3</v>
      </c>
      <c r="F12" s="164">
        <f t="shared" si="1"/>
        <v>18</v>
      </c>
      <c r="G12">
        <v>3</v>
      </c>
      <c r="H12">
        <v>3</v>
      </c>
      <c r="I12">
        <v>2</v>
      </c>
      <c r="J12">
        <v>3</v>
      </c>
      <c r="K12">
        <v>7</v>
      </c>
      <c r="L12">
        <v>9</v>
      </c>
    </row>
    <row r="13" spans="1:12" ht="12.75">
      <c r="A13" s="131">
        <v>3</v>
      </c>
      <c r="B13" s="132" t="s">
        <v>63</v>
      </c>
      <c r="C13" s="132" t="s">
        <v>64</v>
      </c>
      <c r="D13" s="131">
        <f t="shared" si="0"/>
        <v>3</v>
      </c>
      <c r="E13" s="131">
        <f>VLOOKUP(C13,'[4]Ranglijst2019'!C$5:D$296,2,FALSE)</f>
        <v>2</v>
      </c>
      <c r="F13" s="164">
        <f t="shared" si="1"/>
        <v>21</v>
      </c>
      <c r="G13">
        <v>4</v>
      </c>
      <c r="H13">
        <v>7</v>
      </c>
      <c r="I13">
        <v>8</v>
      </c>
      <c r="J13">
        <v>1</v>
      </c>
      <c r="K13">
        <v>11</v>
      </c>
      <c r="L13">
        <v>1</v>
      </c>
    </row>
    <row r="14" spans="1:12" ht="12.75">
      <c r="A14" s="131">
        <v>4</v>
      </c>
      <c r="B14" s="132" t="s">
        <v>68</v>
      </c>
      <c r="C14" s="132" t="s">
        <v>193</v>
      </c>
      <c r="D14" s="131">
        <f t="shared" si="0"/>
        <v>4</v>
      </c>
      <c r="E14" s="131">
        <f>VLOOKUP(C14,'[4]Ranglijst2019'!C$5:D$296,2,FALSE)</f>
        <v>4</v>
      </c>
      <c r="F14" s="164">
        <f t="shared" si="1"/>
        <v>21</v>
      </c>
      <c r="G14">
        <v>22</v>
      </c>
      <c r="H14">
        <v>2</v>
      </c>
      <c r="I14">
        <v>1</v>
      </c>
      <c r="J14">
        <v>6</v>
      </c>
      <c r="K14">
        <v>6</v>
      </c>
      <c r="L14">
        <v>6</v>
      </c>
    </row>
    <row r="15" spans="1:12" ht="12.75">
      <c r="A15" s="131">
        <v>5</v>
      </c>
      <c r="B15" s="132" t="s">
        <v>253</v>
      </c>
      <c r="C15" s="132" t="s">
        <v>198</v>
      </c>
      <c r="D15" s="131">
        <f t="shared" si="0"/>
        <v>5</v>
      </c>
      <c r="E15" s="131">
        <f>VLOOKUP(C15,'[4]Ranglijst2019'!C$5:D$296,2,FALSE)</f>
        <v>4</v>
      </c>
      <c r="F15" s="164">
        <f t="shared" si="1"/>
        <v>23</v>
      </c>
      <c r="G15" s="172">
        <v>34</v>
      </c>
      <c r="H15">
        <v>6</v>
      </c>
      <c r="I15">
        <v>6</v>
      </c>
      <c r="J15">
        <v>4</v>
      </c>
      <c r="K15">
        <v>2</v>
      </c>
      <c r="L15">
        <v>5</v>
      </c>
    </row>
    <row r="16" spans="1:12" ht="12.75">
      <c r="A16" s="131">
        <v>6</v>
      </c>
      <c r="B16" s="132" t="s">
        <v>169</v>
      </c>
      <c r="C16" s="132" t="s">
        <v>168</v>
      </c>
      <c r="D16" s="131">
        <f t="shared" si="0"/>
        <v>6</v>
      </c>
      <c r="E16" s="131">
        <f>VLOOKUP(C16,'[4]Ranglijst2019'!C$5:D$296,2,FALSE)</f>
        <v>2</v>
      </c>
      <c r="F16" s="164">
        <f t="shared" si="1"/>
        <v>30</v>
      </c>
      <c r="G16" s="164">
        <v>9</v>
      </c>
      <c r="H16">
        <v>12</v>
      </c>
      <c r="I16">
        <v>7</v>
      </c>
      <c r="J16">
        <v>5</v>
      </c>
      <c r="K16">
        <v>5</v>
      </c>
      <c r="L16">
        <v>4</v>
      </c>
    </row>
    <row r="17" spans="1:12" ht="12.75">
      <c r="A17" s="131">
        <v>7</v>
      </c>
      <c r="B17" s="132" t="s">
        <v>213</v>
      </c>
      <c r="C17" s="132" t="s">
        <v>146</v>
      </c>
      <c r="D17" s="131">
        <f t="shared" si="0"/>
        <v>7</v>
      </c>
      <c r="E17" s="131">
        <f>VLOOKUP(C17,'[4]Ranglijst2019'!C$5:D$296,2,FALSE)</f>
        <v>3</v>
      </c>
      <c r="F17" s="164">
        <f aca="true" t="shared" si="2" ref="F17:F43">SUM(G17:L17)-MAX(G17:L17)</f>
        <v>35</v>
      </c>
      <c r="G17" s="172">
        <v>34</v>
      </c>
      <c r="H17">
        <v>5</v>
      </c>
      <c r="I17">
        <v>3</v>
      </c>
      <c r="J17">
        <v>11</v>
      </c>
      <c r="K17">
        <v>1</v>
      </c>
      <c r="L17">
        <v>15</v>
      </c>
    </row>
    <row r="18" spans="1:12" ht="12.75">
      <c r="A18" s="65">
        <v>8</v>
      </c>
      <c r="B18" s="63" t="s">
        <v>229</v>
      </c>
      <c r="C18" s="63" t="s">
        <v>228</v>
      </c>
      <c r="E18" s="131" t="s">
        <v>5</v>
      </c>
      <c r="F18" s="164">
        <f t="shared" si="2"/>
        <v>38</v>
      </c>
      <c r="G18" s="172">
        <v>34</v>
      </c>
      <c r="H18">
        <v>14</v>
      </c>
      <c r="I18">
        <v>12</v>
      </c>
      <c r="J18">
        <v>2</v>
      </c>
      <c r="K18">
        <v>3</v>
      </c>
      <c r="L18">
        <v>7</v>
      </c>
    </row>
    <row r="19" spans="1:12" ht="12.75">
      <c r="A19" s="131">
        <v>9</v>
      </c>
      <c r="B19" s="132" t="s">
        <v>167</v>
      </c>
      <c r="C19" s="132" t="s">
        <v>166</v>
      </c>
      <c r="D19" s="131">
        <f aca="true" t="shared" si="3" ref="D19:D24">A19</f>
        <v>9</v>
      </c>
      <c r="E19" s="131">
        <f>VLOOKUP(C19,'[4]Ranglijst2019'!C$5:D$296,2,FALSE)</f>
        <v>2</v>
      </c>
      <c r="F19" s="164">
        <f t="shared" si="2"/>
        <v>45</v>
      </c>
      <c r="G19">
        <v>2</v>
      </c>
      <c r="H19">
        <v>15</v>
      </c>
      <c r="I19">
        <v>11</v>
      </c>
      <c r="J19">
        <v>16</v>
      </c>
      <c r="K19">
        <v>14</v>
      </c>
      <c r="L19">
        <v>3</v>
      </c>
    </row>
    <row r="20" spans="1:12" ht="12.75">
      <c r="A20" s="131">
        <v>10</v>
      </c>
      <c r="B20" s="132" t="s">
        <v>171</v>
      </c>
      <c r="C20" s="132" t="s">
        <v>170</v>
      </c>
      <c r="D20" s="131">
        <f t="shared" si="3"/>
        <v>10</v>
      </c>
      <c r="E20" s="131">
        <f>VLOOKUP(C20,'[4]Ranglijst2019'!C$5:D$296,2,FALSE)</f>
        <v>1</v>
      </c>
      <c r="F20" s="164">
        <f t="shared" si="2"/>
        <v>53</v>
      </c>
      <c r="G20" s="172">
        <v>34</v>
      </c>
      <c r="H20">
        <v>4</v>
      </c>
      <c r="I20">
        <v>14</v>
      </c>
      <c r="J20">
        <v>18</v>
      </c>
      <c r="K20">
        <v>9</v>
      </c>
      <c r="L20">
        <v>8</v>
      </c>
    </row>
    <row r="21" spans="1:12" ht="12.75">
      <c r="A21" s="131">
        <v>11</v>
      </c>
      <c r="B21" s="132" t="s">
        <v>164</v>
      </c>
      <c r="C21" s="132" t="s">
        <v>74</v>
      </c>
      <c r="D21" s="131">
        <f t="shared" si="3"/>
        <v>11</v>
      </c>
      <c r="E21" s="131">
        <f>VLOOKUP(C21,'[4]Ranglijst2019'!C$5:D$296,2,FALSE)</f>
        <v>1</v>
      </c>
      <c r="F21" s="164">
        <f t="shared" si="2"/>
        <v>53</v>
      </c>
      <c r="G21" s="173">
        <v>12</v>
      </c>
      <c r="H21">
        <v>8</v>
      </c>
      <c r="I21">
        <v>17</v>
      </c>
      <c r="J21">
        <v>9</v>
      </c>
      <c r="K21">
        <v>10</v>
      </c>
      <c r="L21">
        <v>14</v>
      </c>
    </row>
    <row r="22" spans="1:12" ht="12.75">
      <c r="A22" s="131">
        <v>12</v>
      </c>
      <c r="B22" s="132" t="s">
        <v>195</v>
      </c>
      <c r="C22" s="132" t="s">
        <v>194</v>
      </c>
      <c r="D22" s="131">
        <f t="shared" si="3"/>
        <v>12</v>
      </c>
      <c r="E22" s="131">
        <f>VLOOKUP(C22,'[4]Ranglijst2019'!C$5:D$296,2,FALSE)</f>
        <v>1</v>
      </c>
      <c r="F22" s="164">
        <f t="shared" si="2"/>
        <v>56</v>
      </c>
      <c r="G22" s="173">
        <v>15</v>
      </c>
      <c r="H22">
        <v>20</v>
      </c>
      <c r="I22">
        <v>5</v>
      </c>
      <c r="J22">
        <v>12</v>
      </c>
      <c r="K22">
        <v>13</v>
      </c>
      <c r="L22">
        <v>11</v>
      </c>
    </row>
    <row r="23" spans="1:12" ht="12.75">
      <c r="A23" s="131">
        <v>13</v>
      </c>
      <c r="B23" s="165" t="s">
        <v>8</v>
      </c>
      <c r="C23" s="165" t="s">
        <v>237</v>
      </c>
      <c r="D23" s="131">
        <f t="shared" si="3"/>
        <v>13</v>
      </c>
      <c r="E23" s="131">
        <f>VLOOKUP(C23,'[4]Ranglijst2019'!C$5:D$296,2,FALSE)</f>
        <v>1</v>
      </c>
      <c r="F23" s="164">
        <f t="shared" si="2"/>
        <v>57</v>
      </c>
      <c r="G23" s="173">
        <v>6</v>
      </c>
      <c r="H23">
        <v>11</v>
      </c>
      <c r="I23">
        <v>13</v>
      </c>
      <c r="J23">
        <v>15</v>
      </c>
      <c r="K23">
        <v>12</v>
      </c>
      <c r="L23">
        <v>17</v>
      </c>
    </row>
    <row r="24" spans="1:12" ht="12.75">
      <c r="A24" s="131">
        <v>14</v>
      </c>
      <c r="B24" s="132" t="s">
        <v>176</v>
      </c>
      <c r="C24" s="132" t="s">
        <v>16</v>
      </c>
      <c r="D24" s="131">
        <f t="shared" si="3"/>
        <v>14</v>
      </c>
      <c r="E24" s="131">
        <f>VLOOKUP(C24,'[4]Ranglijst2019'!C$5:D$296,2,FALSE)</f>
        <v>1</v>
      </c>
      <c r="F24" s="164">
        <f t="shared" si="2"/>
        <v>60</v>
      </c>
      <c r="G24" s="173">
        <v>8</v>
      </c>
      <c r="H24">
        <v>18</v>
      </c>
      <c r="I24" s="172">
        <v>34</v>
      </c>
      <c r="J24">
        <v>14</v>
      </c>
      <c r="K24">
        <v>4</v>
      </c>
      <c r="L24">
        <v>16</v>
      </c>
    </row>
    <row r="25" spans="1:12" ht="12.75">
      <c r="A25" s="65">
        <v>15</v>
      </c>
      <c r="B25" s="63" t="s">
        <v>254</v>
      </c>
      <c r="C25" s="63" t="s">
        <v>159</v>
      </c>
      <c r="E25" s="131" t="s">
        <v>5</v>
      </c>
      <c r="F25" s="164">
        <f t="shared" si="2"/>
        <v>71</v>
      </c>
      <c r="G25" s="173">
        <v>7</v>
      </c>
      <c r="H25">
        <v>17</v>
      </c>
      <c r="I25">
        <v>16</v>
      </c>
      <c r="J25">
        <v>13</v>
      </c>
      <c r="K25">
        <v>18</v>
      </c>
      <c r="L25" s="172">
        <v>34</v>
      </c>
    </row>
    <row r="26" spans="1:12" ht="12.75">
      <c r="A26" s="131">
        <v>16</v>
      </c>
      <c r="B26" s="132" t="s">
        <v>31</v>
      </c>
      <c r="C26" s="132" t="s">
        <v>93</v>
      </c>
      <c r="D26" s="131">
        <f aca="true" t="shared" si="4" ref="D26:D43">A26</f>
        <v>16</v>
      </c>
      <c r="E26" s="131">
        <f>VLOOKUP(C26,'[4]Ranglijst2019'!C$5:D$296,2,FALSE)</f>
        <v>2</v>
      </c>
      <c r="F26" s="164">
        <f t="shared" si="2"/>
        <v>77</v>
      </c>
      <c r="G26" s="173">
        <v>10</v>
      </c>
      <c r="H26">
        <v>19</v>
      </c>
      <c r="I26">
        <v>15</v>
      </c>
      <c r="J26">
        <v>19</v>
      </c>
      <c r="K26">
        <v>15</v>
      </c>
      <c r="L26">
        <v>18</v>
      </c>
    </row>
    <row r="27" spans="1:12" ht="12.75">
      <c r="A27" s="131">
        <v>17</v>
      </c>
      <c r="B27" s="132" t="s">
        <v>89</v>
      </c>
      <c r="C27" s="132" t="s">
        <v>136</v>
      </c>
      <c r="D27" s="131">
        <f t="shared" si="4"/>
        <v>17</v>
      </c>
      <c r="E27" s="131">
        <f>VLOOKUP(C27,'[4]Ranglijst2019'!C$5:D$296,2,FALSE)</f>
        <v>1</v>
      </c>
      <c r="F27" s="164">
        <f t="shared" si="2"/>
        <v>84</v>
      </c>
      <c r="G27" s="173">
        <v>14</v>
      </c>
      <c r="H27">
        <v>16</v>
      </c>
      <c r="I27">
        <v>19</v>
      </c>
      <c r="J27">
        <v>21</v>
      </c>
      <c r="K27">
        <v>16</v>
      </c>
      <c r="L27">
        <v>19</v>
      </c>
    </row>
    <row r="28" spans="1:12" ht="12.75">
      <c r="A28" s="131">
        <v>18</v>
      </c>
      <c r="B28" s="132" t="s">
        <v>129</v>
      </c>
      <c r="C28" s="132" t="s">
        <v>130</v>
      </c>
      <c r="D28" s="131">
        <f t="shared" si="4"/>
        <v>18</v>
      </c>
      <c r="E28" s="131">
        <f>VLOOKUP(C28,'[4]Ranglijst2019'!C$5:D$296,2,FALSE)</f>
        <v>5</v>
      </c>
      <c r="F28" s="164">
        <f t="shared" si="2"/>
        <v>85</v>
      </c>
      <c r="G28" s="173">
        <v>25</v>
      </c>
      <c r="H28">
        <v>22</v>
      </c>
      <c r="I28">
        <v>21</v>
      </c>
      <c r="J28">
        <v>10</v>
      </c>
      <c r="K28">
        <v>19</v>
      </c>
      <c r="L28">
        <v>13</v>
      </c>
    </row>
    <row r="29" spans="1:12" ht="12.75">
      <c r="A29" s="131">
        <v>19</v>
      </c>
      <c r="B29" s="132" t="s">
        <v>203</v>
      </c>
      <c r="C29" s="132" t="s">
        <v>18</v>
      </c>
      <c r="D29" s="131">
        <f t="shared" si="4"/>
        <v>19</v>
      </c>
      <c r="E29" s="131">
        <f>VLOOKUP(C29,'[4]Ranglijst2019'!C$5:D$296,2,FALSE)</f>
        <v>2</v>
      </c>
      <c r="F29" s="164">
        <f t="shared" si="2"/>
        <v>89</v>
      </c>
      <c r="G29" s="173">
        <v>17</v>
      </c>
      <c r="H29">
        <v>23</v>
      </c>
      <c r="I29" s="172">
        <v>34</v>
      </c>
      <c r="J29">
        <v>17</v>
      </c>
      <c r="K29">
        <v>20</v>
      </c>
      <c r="L29">
        <v>12</v>
      </c>
    </row>
    <row r="30" spans="1:12" ht="12.75">
      <c r="A30" s="131">
        <v>20</v>
      </c>
      <c r="B30" s="132" t="s">
        <v>240</v>
      </c>
      <c r="C30" s="132" t="s">
        <v>54</v>
      </c>
      <c r="D30" s="131">
        <f t="shared" si="4"/>
        <v>20</v>
      </c>
      <c r="E30" s="131">
        <f>VLOOKUP(C30,'[4]Ranglijst2019'!C$5:D$296,2,FALSE)</f>
        <v>4</v>
      </c>
      <c r="F30" s="164">
        <f t="shared" si="2"/>
        <v>92</v>
      </c>
      <c r="G30" s="173">
        <v>5</v>
      </c>
      <c r="H30">
        <v>10</v>
      </c>
      <c r="I30">
        <v>9</v>
      </c>
      <c r="J30" s="172">
        <v>34</v>
      </c>
      <c r="K30" s="172">
        <v>34</v>
      </c>
      <c r="L30" s="172">
        <v>34</v>
      </c>
    </row>
    <row r="31" spans="1:12" ht="12.75">
      <c r="A31" s="131">
        <v>21</v>
      </c>
      <c r="B31" s="132" t="s">
        <v>73</v>
      </c>
      <c r="C31" s="132" t="s">
        <v>152</v>
      </c>
      <c r="D31" s="131">
        <f t="shared" si="4"/>
        <v>21</v>
      </c>
      <c r="E31" s="131">
        <f>VLOOKUP(C31,'[4]Ranglijst2019'!C$5:D$296,2,FALSE)</f>
        <v>4</v>
      </c>
      <c r="F31" s="164">
        <f t="shared" si="2"/>
        <v>93</v>
      </c>
      <c r="G31" s="172">
        <v>34</v>
      </c>
      <c r="H31">
        <v>24</v>
      </c>
      <c r="I31">
        <v>10</v>
      </c>
      <c r="J31">
        <v>8</v>
      </c>
      <c r="K31">
        <v>17</v>
      </c>
      <c r="L31" s="172">
        <v>34</v>
      </c>
    </row>
    <row r="32" spans="1:12" ht="12.75">
      <c r="A32" s="131">
        <v>22</v>
      </c>
      <c r="B32" s="132" t="s">
        <v>37</v>
      </c>
      <c r="C32" s="132" t="s">
        <v>65</v>
      </c>
      <c r="D32" s="131">
        <f t="shared" si="4"/>
        <v>22</v>
      </c>
      <c r="E32" s="131">
        <f>VLOOKUP(C32,'[4]Ranglijst2019'!C$5:D$296,2,FALSE)</f>
        <v>2</v>
      </c>
      <c r="F32" s="164">
        <f t="shared" si="2"/>
        <v>104</v>
      </c>
      <c r="G32" s="173">
        <v>13</v>
      </c>
      <c r="H32">
        <v>13</v>
      </c>
      <c r="I32" s="172">
        <v>34</v>
      </c>
      <c r="J32" s="172">
        <v>34</v>
      </c>
      <c r="K32" s="172">
        <v>34</v>
      </c>
      <c r="L32" s="174">
        <v>10</v>
      </c>
    </row>
    <row r="33" spans="1:12" ht="12.75">
      <c r="A33" s="131">
        <v>23</v>
      </c>
      <c r="B33" s="132" t="s">
        <v>137</v>
      </c>
      <c r="C33" s="132" t="s">
        <v>138</v>
      </c>
      <c r="D33" s="131">
        <f t="shared" si="4"/>
        <v>23</v>
      </c>
      <c r="E33" s="131">
        <f>VLOOKUP(C33,'[4]Ranglijst2019'!C$5:D$296,2,FALSE)</f>
        <v>1</v>
      </c>
      <c r="F33" s="164">
        <f t="shared" si="2"/>
        <v>105</v>
      </c>
      <c r="G33" s="173">
        <v>21</v>
      </c>
      <c r="H33">
        <v>31</v>
      </c>
      <c r="I33">
        <v>20</v>
      </c>
      <c r="J33">
        <v>22</v>
      </c>
      <c r="K33">
        <v>21</v>
      </c>
      <c r="L33" s="174">
        <v>21</v>
      </c>
    </row>
    <row r="34" spans="1:12" ht="12.75">
      <c r="A34" s="131">
        <v>24</v>
      </c>
      <c r="B34" s="132" t="s">
        <v>183</v>
      </c>
      <c r="C34" s="132" t="s">
        <v>182</v>
      </c>
      <c r="D34" s="131">
        <f t="shared" si="4"/>
        <v>24</v>
      </c>
      <c r="E34" s="131">
        <f>VLOOKUP(C34,'[4]Ranglijst2019'!C$5:D$296,2,FALSE)</f>
        <v>2</v>
      </c>
      <c r="F34" s="164">
        <f t="shared" si="2"/>
        <v>107</v>
      </c>
      <c r="G34" s="173">
        <v>18</v>
      </c>
      <c r="H34" s="174">
        <v>25</v>
      </c>
      <c r="I34" s="174">
        <v>24</v>
      </c>
      <c r="J34" s="174">
        <v>23</v>
      </c>
      <c r="K34" s="174">
        <v>22</v>
      </c>
      <c r="L34" s="174">
        <v>20</v>
      </c>
    </row>
    <row r="35" spans="1:12" ht="12.75">
      <c r="A35" s="131">
        <v>25</v>
      </c>
      <c r="B35" s="132" t="s">
        <v>332</v>
      </c>
      <c r="C35" s="132" t="s">
        <v>86</v>
      </c>
      <c r="D35" s="131">
        <f t="shared" si="4"/>
        <v>25</v>
      </c>
      <c r="E35" s="131">
        <f>VLOOKUP(C35,'[4]Ranglijst2019'!C$5:D$296,2,FALSE)</f>
        <v>1</v>
      </c>
      <c r="F35" s="164">
        <f t="shared" si="2"/>
        <v>113</v>
      </c>
      <c r="G35" s="173">
        <v>19</v>
      </c>
      <c r="H35">
        <v>28</v>
      </c>
      <c r="I35">
        <v>23</v>
      </c>
      <c r="J35">
        <v>24</v>
      </c>
      <c r="K35">
        <v>23</v>
      </c>
      <c r="L35" s="174">
        <v>24</v>
      </c>
    </row>
    <row r="36" spans="1:12" ht="12.75">
      <c r="A36" s="131">
        <v>26</v>
      </c>
      <c r="B36" s="132" t="s">
        <v>13</v>
      </c>
      <c r="C36" s="132" t="s">
        <v>104</v>
      </c>
      <c r="D36" s="131">
        <f t="shared" si="4"/>
        <v>26</v>
      </c>
      <c r="E36" s="131">
        <f>VLOOKUP(C36,'[4]Ranglijst2019'!C$5:D$296,2,FALSE)</f>
        <v>2</v>
      </c>
      <c r="F36" s="164">
        <f t="shared" si="2"/>
        <v>115</v>
      </c>
      <c r="G36" s="172">
        <v>34</v>
      </c>
      <c r="H36">
        <v>9</v>
      </c>
      <c r="I36">
        <v>18</v>
      </c>
      <c r="J36">
        <v>20</v>
      </c>
      <c r="K36" s="172">
        <v>34</v>
      </c>
      <c r="L36" s="172">
        <v>34</v>
      </c>
    </row>
    <row r="37" spans="1:12" ht="12.75">
      <c r="A37" s="131">
        <v>27</v>
      </c>
      <c r="B37" s="132" t="s">
        <v>327</v>
      </c>
      <c r="C37" s="132" t="s">
        <v>326</v>
      </c>
      <c r="D37" s="131">
        <f t="shared" si="4"/>
        <v>27</v>
      </c>
      <c r="E37" s="131">
        <f>VLOOKUP(C37,'[4]Ranglijst2019'!C$5:D$296,2,FALSE)</f>
        <v>2</v>
      </c>
      <c r="F37" s="164">
        <f t="shared" si="2"/>
        <v>121</v>
      </c>
      <c r="G37" s="173">
        <v>16</v>
      </c>
      <c r="H37">
        <v>29</v>
      </c>
      <c r="I37">
        <v>27</v>
      </c>
      <c r="J37">
        <v>27</v>
      </c>
      <c r="K37">
        <v>26</v>
      </c>
      <c r="L37" s="174">
        <v>25</v>
      </c>
    </row>
    <row r="38" spans="1:12" ht="12.75">
      <c r="A38" s="131">
        <v>28</v>
      </c>
      <c r="B38" s="132" t="s">
        <v>101</v>
      </c>
      <c r="C38" s="132" t="s">
        <v>135</v>
      </c>
      <c r="D38" s="131">
        <f t="shared" si="4"/>
        <v>28</v>
      </c>
      <c r="E38" s="131">
        <f>VLOOKUP(C38,'[4]Ranglijst2019'!C$5:D$296,2,FALSE)</f>
        <v>3</v>
      </c>
      <c r="F38" s="164">
        <f t="shared" si="2"/>
        <v>122</v>
      </c>
      <c r="G38" s="173">
        <v>11</v>
      </c>
      <c r="H38">
        <v>21</v>
      </c>
      <c r="I38">
        <v>22</v>
      </c>
      <c r="J38" s="172">
        <v>34</v>
      </c>
      <c r="K38" s="172">
        <v>34</v>
      </c>
      <c r="L38" s="172">
        <v>34</v>
      </c>
    </row>
    <row r="39" spans="1:12" ht="12.75">
      <c r="A39" s="131">
        <v>29</v>
      </c>
      <c r="B39" s="132" t="s">
        <v>153</v>
      </c>
      <c r="C39" s="132" t="s">
        <v>19</v>
      </c>
      <c r="D39" s="131">
        <f t="shared" si="4"/>
        <v>29</v>
      </c>
      <c r="E39" s="131">
        <f>VLOOKUP(C39,'[4]Ranglijst2019'!C$5:D$296,2,FALSE)</f>
        <v>3</v>
      </c>
      <c r="F39" s="164">
        <f t="shared" si="2"/>
        <v>122</v>
      </c>
      <c r="G39" s="172">
        <v>34</v>
      </c>
      <c r="H39">
        <v>26</v>
      </c>
      <c r="I39">
        <v>25</v>
      </c>
      <c r="J39">
        <v>25</v>
      </c>
      <c r="K39">
        <v>24</v>
      </c>
      <c r="L39" s="174">
        <v>22</v>
      </c>
    </row>
    <row r="40" spans="1:12" ht="12.75">
      <c r="A40" s="131">
        <v>30</v>
      </c>
      <c r="B40" s="132" t="s">
        <v>179</v>
      </c>
      <c r="C40" s="132" t="s">
        <v>322</v>
      </c>
      <c r="D40" s="131">
        <f t="shared" si="4"/>
        <v>30</v>
      </c>
      <c r="E40" s="131">
        <f>VLOOKUP(C40,'[4]Ranglijst2019'!C$5:D$296,2,FALSE)</f>
        <v>2</v>
      </c>
      <c r="F40" s="164">
        <f t="shared" si="2"/>
        <v>126</v>
      </c>
      <c r="G40" s="173">
        <v>24</v>
      </c>
      <c r="H40" s="172">
        <v>34</v>
      </c>
      <c r="I40">
        <v>28</v>
      </c>
      <c r="J40">
        <v>26</v>
      </c>
      <c r="K40" s="172">
        <v>25</v>
      </c>
      <c r="L40">
        <v>23</v>
      </c>
    </row>
    <row r="41" spans="1:12" ht="12.75">
      <c r="A41" s="131">
        <v>31</v>
      </c>
      <c r="B41" s="132" t="s">
        <v>346</v>
      </c>
      <c r="C41" s="132" t="s">
        <v>347</v>
      </c>
      <c r="D41" s="131">
        <f t="shared" si="4"/>
        <v>31</v>
      </c>
      <c r="E41" s="131">
        <f>VLOOKUP(C41,'[4]Ranglijst2019'!C$5:D$296,2,FALSE)</f>
        <v>1</v>
      </c>
      <c r="F41" s="164">
        <f t="shared" si="2"/>
        <v>130</v>
      </c>
      <c r="G41">
        <v>23</v>
      </c>
      <c r="H41">
        <v>32</v>
      </c>
      <c r="I41">
        <v>26</v>
      </c>
      <c r="J41">
        <v>28</v>
      </c>
      <c r="K41">
        <v>27</v>
      </c>
      <c r="L41">
        <v>26</v>
      </c>
    </row>
    <row r="42" spans="1:12" ht="12.75">
      <c r="A42" s="131">
        <v>32</v>
      </c>
      <c r="B42" s="132" t="s">
        <v>330</v>
      </c>
      <c r="C42" s="132" t="s">
        <v>331</v>
      </c>
      <c r="D42" s="131">
        <f t="shared" si="4"/>
        <v>32</v>
      </c>
      <c r="E42" s="131">
        <f>VLOOKUP(C42,'[4]Ranglijst2019'!C$5:D$296,2,FALSE)</f>
        <v>2</v>
      </c>
      <c r="F42" s="164">
        <f t="shared" si="2"/>
        <v>146</v>
      </c>
      <c r="G42">
        <v>20</v>
      </c>
      <c r="H42">
        <v>30</v>
      </c>
      <c r="I42" s="172">
        <v>34</v>
      </c>
      <c r="J42" s="172">
        <v>34</v>
      </c>
      <c r="K42">
        <v>28</v>
      </c>
      <c r="L42" s="172">
        <v>34</v>
      </c>
    </row>
    <row r="43" spans="1:12" ht="12.75">
      <c r="A43" s="131">
        <v>33</v>
      </c>
      <c r="B43" s="132" t="s">
        <v>82</v>
      </c>
      <c r="C43" s="132" t="s">
        <v>15</v>
      </c>
      <c r="D43" s="131">
        <f t="shared" si="4"/>
        <v>33</v>
      </c>
      <c r="E43" s="131">
        <f>VLOOKUP(C43,'[4]Ranglijst2019'!C$5:D$296,2,FALSE)</f>
        <v>2</v>
      </c>
      <c r="F43" s="164">
        <f t="shared" si="2"/>
        <v>163</v>
      </c>
      <c r="G43" s="172">
        <v>34</v>
      </c>
      <c r="H43">
        <v>27</v>
      </c>
      <c r="I43" s="172">
        <v>34</v>
      </c>
      <c r="J43" s="172">
        <v>34</v>
      </c>
      <c r="K43" s="172">
        <v>34</v>
      </c>
      <c r="L43" s="172">
        <v>34</v>
      </c>
    </row>
    <row r="45" ht="11.25"/>
  </sheetData>
  <sheetProtection/>
  <autoFilter ref="A10:J43">
    <sortState ref="A11:J43">
      <sortCondition sortBy="value" ref="A11:A43"/>
    </sortState>
  </autoFilter>
  <printOptions/>
  <pageMargins left="0.7" right="0.7" top="0.75" bottom="0.75" header="0.3" footer="0.3"/>
  <pageSetup horizontalDpi="600" verticalDpi="6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41"/>
  <sheetViews>
    <sheetView zoomScale="240" zoomScaleNormal="240" zoomScalePageLayoutView="0" workbookViewId="0" topLeftCell="A24">
      <selection activeCell="E18" sqref="E18"/>
    </sheetView>
  </sheetViews>
  <sheetFormatPr defaultColWidth="8.66015625" defaultRowHeight="11.25"/>
  <cols>
    <col min="1" max="1" width="15.5" style="0" bestFit="1" customWidth="1"/>
    <col min="2" max="2" width="15" style="0" bestFit="1" customWidth="1"/>
    <col min="3" max="3" width="26.66015625" style="0" bestFit="1" customWidth="1"/>
    <col min="4" max="4" width="8" style="0" customWidth="1"/>
    <col min="5" max="10" width="5.5" style="65" bestFit="1" customWidth="1"/>
  </cols>
  <sheetData>
    <row r="1" spans="1:4" ht="11.25">
      <c r="A1" s="62" t="s">
        <v>309</v>
      </c>
      <c r="B1" s="63"/>
      <c r="C1" s="63"/>
      <c r="D1" s="64"/>
    </row>
    <row r="2" spans="1:4" ht="11.25">
      <c r="A2" s="63" t="s">
        <v>310</v>
      </c>
      <c r="B2" s="63">
        <v>4</v>
      </c>
      <c r="C2" s="63"/>
      <c r="D2" s="64"/>
    </row>
    <row r="3" spans="1:4" ht="11.25">
      <c r="A3" s="63" t="s">
        <v>293</v>
      </c>
      <c r="B3" s="75" t="s">
        <v>336</v>
      </c>
      <c r="C3" s="63"/>
      <c r="D3" s="64"/>
    </row>
    <row r="4" spans="1:4" ht="11.25">
      <c r="A4" s="63" t="s">
        <v>294</v>
      </c>
      <c r="B4" s="75" t="s">
        <v>337</v>
      </c>
      <c r="C4" s="63"/>
      <c r="D4" s="64"/>
    </row>
    <row r="5" spans="1:4" ht="11.25">
      <c r="A5" s="63" t="s">
        <v>295</v>
      </c>
      <c r="B5" s="75" t="s">
        <v>338</v>
      </c>
      <c r="C5" s="63"/>
      <c r="D5" s="64"/>
    </row>
    <row r="6" spans="1:4" ht="11.25">
      <c r="A6" s="63" t="s">
        <v>296</v>
      </c>
      <c r="B6" s="63">
        <v>1</v>
      </c>
      <c r="C6" s="63"/>
      <c r="D6" s="64"/>
    </row>
    <row r="7" spans="1:4" ht="11.25">
      <c r="A7" s="63" t="s">
        <v>287</v>
      </c>
      <c r="B7" s="63">
        <v>3</v>
      </c>
      <c r="C7" s="63"/>
      <c r="D7" s="64"/>
    </row>
    <row r="8" spans="1:4" ht="11.25">
      <c r="A8" s="65"/>
      <c r="B8" s="63"/>
      <c r="C8" s="63"/>
      <c r="D8" s="64"/>
    </row>
    <row r="9" spans="1:4" ht="12" thickBot="1">
      <c r="A9" s="65"/>
      <c r="B9" s="63"/>
      <c r="C9" s="63"/>
      <c r="D9" s="64"/>
    </row>
    <row r="10" spans="1:10" ht="11.25">
      <c r="A10" s="79" t="s">
        <v>292</v>
      </c>
      <c r="B10" s="80" t="s">
        <v>311</v>
      </c>
      <c r="C10" s="80" t="s">
        <v>312</v>
      </c>
      <c r="D10" s="147" t="s">
        <v>249</v>
      </c>
      <c r="E10" s="79">
        <v>1</v>
      </c>
      <c r="F10" s="152">
        <v>2</v>
      </c>
      <c r="G10" s="152">
        <v>3</v>
      </c>
      <c r="H10" s="152">
        <v>4</v>
      </c>
      <c r="I10" s="152">
        <v>5</v>
      </c>
      <c r="J10" s="153">
        <v>6</v>
      </c>
    </row>
    <row r="11" spans="1:10" ht="12.75">
      <c r="A11" s="148">
        <v>1</v>
      </c>
      <c r="B11" s="134" t="s">
        <v>340</v>
      </c>
      <c r="C11" s="134" t="s">
        <v>341</v>
      </c>
      <c r="D11" s="149">
        <f aca="true" t="shared" si="0" ref="D11:D17">SUM(E11:J11)-MAX(E11:J11)</f>
        <v>8</v>
      </c>
      <c r="E11" s="154">
        <v>3</v>
      </c>
      <c r="F11" s="98">
        <v>1</v>
      </c>
      <c r="G11" s="98">
        <v>1</v>
      </c>
      <c r="H11" s="155">
        <v>1</v>
      </c>
      <c r="I11" s="155">
        <v>6</v>
      </c>
      <c r="J11" s="99">
        <v>2</v>
      </c>
    </row>
    <row r="12" spans="1:10" ht="12.75">
      <c r="A12" s="148">
        <v>2</v>
      </c>
      <c r="B12" s="134" t="s">
        <v>240</v>
      </c>
      <c r="C12" s="134" t="s">
        <v>54</v>
      </c>
      <c r="D12" s="149">
        <f t="shared" si="0"/>
        <v>9</v>
      </c>
      <c r="E12" s="154">
        <v>1</v>
      </c>
      <c r="F12" s="98">
        <v>2</v>
      </c>
      <c r="G12" s="98">
        <v>3</v>
      </c>
      <c r="H12" s="155">
        <v>2</v>
      </c>
      <c r="I12" s="155">
        <v>1</v>
      </c>
      <c r="J12" s="99">
        <v>3</v>
      </c>
    </row>
    <row r="13" spans="1:10" ht="12.75">
      <c r="A13" s="148">
        <v>3</v>
      </c>
      <c r="B13" s="134" t="s">
        <v>68</v>
      </c>
      <c r="C13" s="134" t="s">
        <v>193</v>
      </c>
      <c r="D13" s="149">
        <f t="shared" si="0"/>
        <v>14</v>
      </c>
      <c r="E13" s="154">
        <v>2</v>
      </c>
      <c r="F13" s="98">
        <v>6</v>
      </c>
      <c r="G13" s="98">
        <v>3</v>
      </c>
      <c r="H13" s="98">
        <v>2</v>
      </c>
      <c r="I13" s="98">
        <v>4</v>
      </c>
      <c r="J13" s="99">
        <v>3</v>
      </c>
    </row>
    <row r="14" spans="1:10" ht="12.75">
      <c r="A14" s="148">
        <v>4</v>
      </c>
      <c r="B14" s="134" t="s">
        <v>253</v>
      </c>
      <c r="C14" s="134" t="s">
        <v>198</v>
      </c>
      <c r="D14" s="149">
        <f t="shared" si="0"/>
        <v>16</v>
      </c>
      <c r="E14" s="154">
        <v>1</v>
      </c>
      <c r="F14" s="98">
        <v>3</v>
      </c>
      <c r="G14" s="98">
        <v>8</v>
      </c>
      <c r="H14" s="98">
        <v>6</v>
      </c>
      <c r="I14" s="98">
        <v>5</v>
      </c>
      <c r="J14" s="99">
        <v>1</v>
      </c>
    </row>
    <row r="15" spans="1:10" ht="12.75">
      <c r="A15" s="148">
        <v>5</v>
      </c>
      <c r="B15" s="134" t="s">
        <v>75</v>
      </c>
      <c r="C15" s="134" t="s">
        <v>105</v>
      </c>
      <c r="D15" s="149">
        <f t="shared" si="0"/>
        <v>17</v>
      </c>
      <c r="E15" s="154">
        <v>8</v>
      </c>
      <c r="F15" s="98">
        <v>2</v>
      </c>
      <c r="G15" s="98">
        <v>2</v>
      </c>
      <c r="H15" s="98">
        <v>5</v>
      </c>
      <c r="I15" s="98">
        <v>7</v>
      </c>
      <c r="J15" s="99">
        <v>1</v>
      </c>
    </row>
    <row r="16" spans="1:10" ht="12.75">
      <c r="A16" s="148">
        <v>6</v>
      </c>
      <c r="B16" s="134" t="s">
        <v>11</v>
      </c>
      <c r="C16" s="134" t="s">
        <v>95</v>
      </c>
      <c r="D16" s="149">
        <f t="shared" si="0"/>
        <v>18</v>
      </c>
      <c r="E16" s="154">
        <v>5</v>
      </c>
      <c r="F16" s="98">
        <v>3</v>
      </c>
      <c r="G16" s="98">
        <v>4</v>
      </c>
      <c r="H16" s="98">
        <v>1</v>
      </c>
      <c r="I16" s="98">
        <v>8</v>
      </c>
      <c r="J16" s="99">
        <v>5</v>
      </c>
    </row>
    <row r="17" spans="1:10" ht="12.75">
      <c r="A17" s="148">
        <v>7</v>
      </c>
      <c r="B17" s="134" t="s">
        <v>43</v>
      </c>
      <c r="C17" s="134" t="s">
        <v>29</v>
      </c>
      <c r="D17" s="149">
        <f t="shared" si="0"/>
        <v>21</v>
      </c>
      <c r="E17" s="154">
        <v>6</v>
      </c>
      <c r="F17" s="98">
        <v>8</v>
      </c>
      <c r="G17" s="98">
        <v>2</v>
      </c>
      <c r="H17" s="98">
        <v>5</v>
      </c>
      <c r="I17" s="98">
        <v>1</v>
      </c>
      <c r="J17" s="99">
        <v>7</v>
      </c>
    </row>
    <row r="18" spans="1:10" ht="12.75">
      <c r="A18" s="148">
        <v>8</v>
      </c>
      <c r="B18" s="134" t="s">
        <v>342</v>
      </c>
      <c r="C18" s="134" t="s">
        <v>343</v>
      </c>
      <c r="D18" s="149">
        <f aca="true" t="shared" si="1" ref="D18:D40">SUM(E18:J18)-MAX(E18:J18)</f>
        <v>22</v>
      </c>
      <c r="E18" s="154">
        <v>5</v>
      </c>
      <c r="F18" s="98">
        <v>6</v>
      </c>
      <c r="G18" s="156">
        <v>4</v>
      </c>
      <c r="H18" s="156">
        <v>15</v>
      </c>
      <c r="I18" s="156">
        <v>5</v>
      </c>
      <c r="J18" s="157">
        <v>2</v>
      </c>
    </row>
    <row r="19" spans="1:10" ht="12.75">
      <c r="A19" s="148">
        <v>9</v>
      </c>
      <c r="B19" s="134" t="s">
        <v>229</v>
      </c>
      <c r="C19" s="134" t="s">
        <v>228</v>
      </c>
      <c r="D19" s="149">
        <f t="shared" si="1"/>
        <v>22</v>
      </c>
      <c r="E19" s="154">
        <v>3</v>
      </c>
      <c r="F19" s="98">
        <v>1</v>
      </c>
      <c r="G19" s="98">
        <v>10</v>
      </c>
      <c r="H19" s="98">
        <v>4</v>
      </c>
      <c r="I19" s="98">
        <v>6</v>
      </c>
      <c r="J19" s="99">
        <v>8</v>
      </c>
    </row>
    <row r="20" spans="1:10" ht="12.75">
      <c r="A20" s="148">
        <v>10</v>
      </c>
      <c r="B20" s="134" t="s">
        <v>114</v>
      </c>
      <c r="C20" s="134" t="s">
        <v>116</v>
      </c>
      <c r="D20" s="149">
        <f t="shared" si="1"/>
        <v>22</v>
      </c>
      <c r="E20" s="154">
        <v>7</v>
      </c>
      <c r="F20" s="98">
        <v>5</v>
      </c>
      <c r="G20" s="156">
        <v>1</v>
      </c>
      <c r="H20" s="156">
        <v>6</v>
      </c>
      <c r="I20" s="156">
        <v>3</v>
      </c>
      <c r="J20" s="157">
        <v>11</v>
      </c>
    </row>
    <row r="21" spans="1:10" ht="12.75">
      <c r="A21" s="148">
        <v>11</v>
      </c>
      <c r="B21" s="134" t="s">
        <v>254</v>
      </c>
      <c r="C21" s="134" t="s">
        <v>159</v>
      </c>
      <c r="D21" s="149">
        <f t="shared" si="1"/>
        <v>25</v>
      </c>
      <c r="E21" s="154">
        <v>2</v>
      </c>
      <c r="F21" s="98">
        <v>4</v>
      </c>
      <c r="G21" s="98">
        <v>9</v>
      </c>
      <c r="H21" s="98">
        <v>3</v>
      </c>
      <c r="I21" s="98">
        <v>9</v>
      </c>
      <c r="J21" s="99">
        <v>7</v>
      </c>
    </row>
    <row r="22" spans="1:10" ht="12.75">
      <c r="A22" s="148">
        <v>12</v>
      </c>
      <c r="B22" s="134" t="s">
        <v>323</v>
      </c>
      <c r="C22" s="134" t="s">
        <v>57</v>
      </c>
      <c r="D22" s="149">
        <f t="shared" si="1"/>
        <v>28</v>
      </c>
      <c r="E22" s="154">
        <v>7</v>
      </c>
      <c r="F22" s="98">
        <v>7</v>
      </c>
      <c r="G22" s="98">
        <v>16</v>
      </c>
      <c r="H22" s="98">
        <v>3</v>
      </c>
      <c r="I22" s="98">
        <v>3</v>
      </c>
      <c r="J22" s="99">
        <v>8</v>
      </c>
    </row>
    <row r="23" spans="1:10" ht="12.75">
      <c r="A23" s="148">
        <v>13</v>
      </c>
      <c r="B23" s="134" t="s">
        <v>129</v>
      </c>
      <c r="C23" s="134" t="s">
        <v>130</v>
      </c>
      <c r="D23" s="149">
        <f t="shared" si="1"/>
        <v>30</v>
      </c>
      <c r="E23" s="154">
        <v>9</v>
      </c>
      <c r="F23" s="98">
        <v>7</v>
      </c>
      <c r="G23" s="98">
        <v>7</v>
      </c>
      <c r="H23" s="98">
        <v>13</v>
      </c>
      <c r="I23" s="98">
        <v>2</v>
      </c>
      <c r="J23" s="99">
        <v>5</v>
      </c>
    </row>
    <row r="24" spans="1:10" ht="12.75">
      <c r="A24" s="148">
        <v>14</v>
      </c>
      <c r="B24" s="134" t="s">
        <v>51</v>
      </c>
      <c r="C24" s="134" t="s">
        <v>70</v>
      </c>
      <c r="D24" s="149">
        <f t="shared" si="1"/>
        <v>31</v>
      </c>
      <c r="E24" s="154">
        <v>4</v>
      </c>
      <c r="F24" s="98">
        <v>5</v>
      </c>
      <c r="G24" s="98">
        <v>8</v>
      </c>
      <c r="H24" s="98">
        <v>4</v>
      </c>
      <c r="I24" s="98">
        <v>10</v>
      </c>
      <c r="J24" s="99">
        <v>12</v>
      </c>
    </row>
    <row r="25" spans="1:10" ht="12.75">
      <c r="A25" s="148">
        <v>15</v>
      </c>
      <c r="B25" s="134" t="s">
        <v>101</v>
      </c>
      <c r="C25" s="134" t="s">
        <v>135</v>
      </c>
      <c r="D25" s="149">
        <f t="shared" si="1"/>
        <v>33</v>
      </c>
      <c r="E25" s="154">
        <v>13</v>
      </c>
      <c r="F25" s="98">
        <v>16</v>
      </c>
      <c r="G25" s="98">
        <v>5</v>
      </c>
      <c r="H25" s="98">
        <v>7</v>
      </c>
      <c r="I25" s="98">
        <v>4</v>
      </c>
      <c r="J25" s="99">
        <v>4</v>
      </c>
    </row>
    <row r="26" spans="1:10" ht="12.75">
      <c r="A26" s="148">
        <v>16</v>
      </c>
      <c r="B26" s="134" t="s">
        <v>67</v>
      </c>
      <c r="C26" s="134" t="s">
        <v>42</v>
      </c>
      <c r="D26" s="149">
        <f t="shared" si="1"/>
        <v>34</v>
      </c>
      <c r="E26" s="154">
        <v>4</v>
      </c>
      <c r="F26" s="98">
        <v>4</v>
      </c>
      <c r="G26" s="98">
        <v>7</v>
      </c>
      <c r="H26" s="98">
        <v>9</v>
      </c>
      <c r="I26" s="98">
        <v>11</v>
      </c>
      <c r="J26" s="99">
        <v>10</v>
      </c>
    </row>
    <row r="27" spans="1:10" ht="12.75">
      <c r="A27" s="148">
        <v>17</v>
      </c>
      <c r="B27" s="134" t="s">
        <v>181</v>
      </c>
      <c r="C27" s="134" t="s">
        <v>180</v>
      </c>
      <c r="D27" s="149">
        <f t="shared" si="1"/>
        <v>40</v>
      </c>
      <c r="E27" s="154">
        <v>12</v>
      </c>
      <c r="F27" s="98">
        <v>13</v>
      </c>
      <c r="G27" s="98">
        <v>5</v>
      </c>
      <c r="H27" s="98">
        <v>12</v>
      </c>
      <c r="I27" s="98">
        <v>2</v>
      </c>
      <c r="J27" s="99">
        <v>9</v>
      </c>
    </row>
    <row r="28" spans="1:10" ht="12.75">
      <c r="A28" s="148">
        <v>18</v>
      </c>
      <c r="B28" s="134" t="s">
        <v>183</v>
      </c>
      <c r="C28" s="134" t="s">
        <v>182</v>
      </c>
      <c r="D28" s="149">
        <f t="shared" si="1"/>
        <v>47</v>
      </c>
      <c r="E28" s="154">
        <v>8</v>
      </c>
      <c r="F28" s="98">
        <v>16</v>
      </c>
      <c r="G28" s="98">
        <v>6</v>
      </c>
      <c r="H28" s="98">
        <v>14</v>
      </c>
      <c r="I28" s="98">
        <v>9</v>
      </c>
      <c r="J28" s="99">
        <v>10</v>
      </c>
    </row>
    <row r="29" spans="1:10" ht="12.75">
      <c r="A29" s="148">
        <v>19</v>
      </c>
      <c r="B29" s="134" t="s">
        <v>112</v>
      </c>
      <c r="C29" s="134" t="s">
        <v>107</v>
      </c>
      <c r="D29" s="149">
        <f t="shared" si="1"/>
        <v>49</v>
      </c>
      <c r="E29" s="154">
        <v>10</v>
      </c>
      <c r="F29" s="98">
        <v>16</v>
      </c>
      <c r="G29" s="98">
        <v>16</v>
      </c>
      <c r="H29" s="98">
        <v>9</v>
      </c>
      <c r="I29" s="98">
        <v>8</v>
      </c>
      <c r="J29" s="99">
        <v>6</v>
      </c>
    </row>
    <row r="30" spans="1:10" ht="12.75">
      <c r="A30" s="148">
        <v>20</v>
      </c>
      <c r="B30" s="134" t="s">
        <v>82</v>
      </c>
      <c r="C30" s="134" t="s">
        <v>15</v>
      </c>
      <c r="D30" s="149">
        <f t="shared" si="1"/>
        <v>49</v>
      </c>
      <c r="E30" s="154">
        <v>6</v>
      </c>
      <c r="F30" s="98">
        <v>9</v>
      </c>
      <c r="G30" s="98">
        <v>11</v>
      </c>
      <c r="H30" s="98">
        <v>11</v>
      </c>
      <c r="I30" s="98">
        <v>12</v>
      </c>
      <c r="J30" s="99">
        <v>13</v>
      </c>
    </row>
    <row r="31" spans="1:10" ht="12.75">
      <c r="A31" s="148">
        <v>21</v>
      </c>
      <c r="B31" s="134" t="s">
        <v>0</v>
      </c>
      <c r="C31" s="134" t="s">
        <v>175</v>
      </c>
      <c r="D31" s="149">
        <f t="shared" si="1"/>
        <v>50</v>
      </c>
      <c r="E31" s="154">
        <v>15</v>
      </c>
      <c r="F31" s="98">
        <v>12</v>
      </c>
      <c r="G31" s="98">
        <v>6</v>
      </c>
      <c r="H31" s="98">
        <v>10</v>
      </c>
      <c r="I31" s="98">
        <v>11</v>
      </c>
      <c r="J31" s="99">
        <v>11</v>
      </c>
    </row>
    <row r="32" spans="1:10" ht="12.75">
      <c r="A32" s="148">
        <v>22</v>
      </c>
      <c r="B32" s="134" t="s">
        <v>31</v>
      </c>
      <c r="C32" s="134" t="s">
        <v>93</v>
      </c>
      <c r="D32" s="149">
        <f t="shared" si="1"/>
        <v>50</v>
      </c>
      <c r="E32" s="158">
        <v>15</v>
      </c>
      <c r="F32" s="98">
        <v>10</v>
      </c>
      <c r="G32" s="98">
        <v>12</v>
      </c>
      <c r="H32" s="98">
        <v>10</v>
      </c>
      <c r="I32" s="98">
        <v>12</v>
      </c>
      <c r="J32" s="99">
        <v>6</v>
      </c>
    </row>
    <row r="33" spans="1:10" ht="12.75">
      <c r="A33" s="148">
        <v>23</v>
      </c>
      <c r="B33" s="134" t="s">
        <v>12</v>
      </c>
      <c r="C33" s="134" t="s">
        <v>219</v>
      </c>
      <c r="D33" s="149">
        <f t="shared" si="1"/>
        <v>51</v>
      </c>
      <c r="E33" s="161">
        <v>12</v>
      </c>
      <c r="F33" s="98">
        <v>9</v>
      </c>
      <c r="G33" s="98">
        <v>13</v>
      </c>
      <c r="H33" s="98">
        <v>8</v>
      </c>
      <c r="I33" s="98">
        <v>13</v>
      </c>
      <c r="J33" s="99">
        <v>9</v>
      </c>
    </row>
    <row r="34" spans="1:10" ht="12.75">
      <c r="A34" s="148">
        <v>24</v>
      </c>
      <c r="B34" s="134" t="s">
        <v>73</v>
      </c>
      <c r="C34" s="134" t="s">
        <v>152</v>
      </c>
      <c r="D34" s="149">
        <f t="shared" si="1"/>
        <v>51</v>
      </c>
      <c r="E34" s="154">
        <v>10</v>
      </c>
      <c r="F34" s="98">
        <v>11</v>
      </c>
      <c r="G34" s="98">
        <v>16</v>
      </c>
      <c r="H34" s="98">
        <v>7</v>
      </c>
      <c r="I34" s="98">
        <v>7</v>
      </c>
      <c r="J34" s="99">
        <v>16</v>
      </c>
    </row>
    <row r="35" spans="1:10" ht="12.75">
      <c r="A35" s="148">
        <v>25</v>
      </c>
      <c r="B35" s="134" t="s">
        <v>37</v>
      </c>
      <c r="C35" s="134" t="s">
        <v>65</v>
      </c>
      <c r="D35" s="149">
        <f t="shared" si="1"/>
        <v>52</v>
      </c>
      <c r="E35" s="154">
        <v>17</v>
      </c>
      <c r="F35" s="156">
        <v>8</v>
      </c>
      <c r="G35" s="98">
        <v>16</v>
      </c>
      <c r="H35" s="98">
        <v>8</v>
      </c>
      <c r="I35" s="98">
        <v>16</v>
      </c>
      <c r="J35" s="157">
        <v>4</v>
      </c>
    </row>
    <row r="36" spans="1:10" ht="12.75">
      <c r="A36" s="148">
        <v>26</v>
      </c>
      <c r="B36" s="134" t="s">
        <v>222</v>
      </c>
      <c r="C36" s="134" t="s">
        <v>221</v>
      </c>
      <c r="D36" s="149">
        <f t="shared" si="1"/>
        <v>55</v>
      </c>
      <c r="E36" s="154">
        <v>14</v>
      </c>
      <c r="F36" s="98">
        <v>10</v>
      </c>
      <c r="G36" s="98">
        <v>11</v>
      </c>
      <c r="H36" s="98">
        <v>11</v>
      </c>
      <c r="I36" s="98">
        <v>10</v>
      </c>
      <c r="J36" s="99">
        <v>13</v>
      </c>
    </row>
    <row r="37" spans="1:10" ht="12.75">
      <c r="A37" s="148">
        <v>27</v>
      </c>
      <c r="B37" s="134" t="s">
        <v>97</v>
      </c>
      <c r="C37" s="134" t="s">
        <v>84</v>
      </c>
      <c r="D37" s="149">
        <f t="shared" si="1"/>
        <v>56</v>
      </c>
      <c r="E37" s="154">
        <v>9</v>
      </c>
      <c r="F37" s="98">
        <v>14</v>
      </c>
      <c r="G37" s="98">
        <v>9</v>
      </c>
      <c r="H37" s="98">
        <v>12</v>
      </c>
      <c r="I37" s="98">
        <v>16</v>
      </c>
      <c r="J37" s="99">
        <v>12</v>
      </c>
    </row>
    <row r="38" spans="1:10" ht="12.75">
      <c r="A38" s="148">
        <v>28</v>
      </c>
      <c r="B38" s="134" t="s">
        <v>192</v>
      </c>
      <c r="C38" s="134" t="s">
        <v>191</v>
      </c>
      <c r="D38" s="149">
        <f t="shared" si="1"/>
        <v>64</v>
      </c>
      <c r="E38" s="154">
        <v>11</v>
      </c>
      <c r="F38" s="98">
        <v>16</v>
      </c>
      <c r="G38" s="98">
        <v>10</v>
      </c>
      <c r="H38" s="98">
        <v>16</v>
      </c>
      <c r="I38" s="98">
        <v>13</v>
      </c>
      <c r="J38" s="99">
        <v>14</v>
      </c>
    </row>
    <row r="39" spans="1:10" ht="12.75">
      <c r="A39" s="148">
        <v>29</v>
      </c>
      <c r="B39" s="134" t="s">
        <v>327</v>
      </c>
      <c r="C39" s="134" t="s">
        <v>326</v>
      </c>
      <c r="D39" s="149">
        <f t="shared" si="1"/>
        <v>68</v>
      </c>
      <c r="E39" s="154">
        <v>11</v>
      </c>
      <c r="F39" s="98">
        <v>16</v>
      </c>
      <c r="G39" s="156">
        <v>16</v>
      </c>
      <c r="H39" s="156">
        <v>13</v>
      </c>
      <c r="I39" s="156">
        <v>14</v>
      </c>
      <c r="J39" s="157">
        <v>14</v>
      </c>
    </row>
    <row r="40" spans="1:10" ht="13.5" thickBot="1">
      <c r="A40" s="150">
        <v>30</v>
      </c>
      <c r="B40" s="151" t="s">
        <v>179</v>
      </c>
      <c r="C40" s="151" t="s">
        <v>322</v>
      </c>
      <c r="D40" s="160">
        <f t="shared" si="1"/>
        <v>78</v>
      </c>
      <c r="E40" s="159">
        <v>15</v>
      </c>
      <c r="F40" s="101">
        <v>16</v>
      </c>
      <c r="G40" s="101">
        <v>16</v>
      </c>
      <c r="H40" s="101">
        <v>15</v>
      </c>
      <c r="I40" s="101">
        <v>16</v>
      </c>
      <c r="J40" s="102">
        <v>16</v>
      </c>
    </row>
    <row r="41" spans="7:8" ht="11.25">
      <c r="G41" s="133" t="s">
        <v>5</v>
      </c>
      <c r="H41" s="133" t="s">
        <v>5</v>
      </c>
    </row>
    <row r="70" ht="11.25"/>
    <row r="79" ht="11.25"/>
    <row r="80" ht="11.25"/>
    <row r="81" ht="11.25"/>
    <row r="82" ht="11.25"/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2"/>
  <sheetViews>
    <sheetView zoomScale="170" zoomScaleNormal="170" zoomScalePageLayoutView="0" workbookViewId="0" topLeftCell="A15">
      <selection activeCell="A10" sqref="A10:H46"/>
    </sheetView>
  </sheetViews>
  <sheetFormatPr defaultColWidth="12" defaultRowHeight="11.25"/>
  <cols>
    <col min="1" max="1" width="18.66015625" style="65" customWidth="1"/>
    <col min="2" max="2" width="14.66015625" style="63" customWidth="1"/>
    <col min="3" max="3" width="35.66015625" style="63" customWidth="1"/>
    <col min="4" max="4" width="9.66015625" style="65" customWidth="1"/>
    <col min="5" max="8" width="6.66015625" style="65" customWidth="1"/>
  </cols>
  <sheetData>
    <row r="1" ht="11.25">
      <c r="A1" s="62" t="s">
        <v>309</v>
      </c>
    </row>
    <row r="2" spans="1:2" ht="11.25">
      <c r="A2" s="63" t="s">
        <v>310</v>
      </c>
      <c r="B2" s="63">
        <v>3</v>
      </c>
    </row>
    <row r="3" spans="1:2" ht="11.25">
      <c r="A3" s="63" t="s">
        <v>293</v>
      </c>
      <c r="B3" s="63" t="s">
        <v>300</v>
      </c>
    </row>
    <row r="4" spans="1:2" ht="11.25">
      <c r="A4" s="63" t="s">
        <v>294</v>
      </c>
      <c r="B4" s="63" t="s">
        <v>35</v>
      </c>
    </row>
    <row r="5" spans="1:2" ht="11.25">
      <c r="A5" s="63" t="s">
        <v>295</v>
      </c>
      <c r="B5" s="63" t="s">
        <v>301</v>
      </c>
    </row>
    <row r="6" spans="1:2" ht="11.25">
      <c r="A6" s="63" t="s">
        <v>296</v>
      </c>
      <c r="B6" s="63">
        <v>1</v>
      </c>
    </row>
    <row r="7" spans="1:2" ht="11.25">
      <c r="A7" s="63" t="s">
        <v>287</v>
      </c>
      <c r="B7" s="63">
        <v>2</v>
      </c>
    </row>
    <row r="10" spans="1:8" ht="11.25">
      <c r="A10" s="66" t="s">
        <v>292</v>
      </c>
      <c r="B10" s="67" t="s">
        <v>311</v>
      </c>
      <c r="C10" s="67" t="s">
        <v>312</v>
      </c>
      <c r="D10" s="66" t="s">
        <v>249</v>
      </c>
      <c r="E10" s="66">
        <v>1</v>
      </c>
      <c r="F10" s="66">
        <v>2</v>
      </c>
      <c r="G10" s="66">
        <v>3</v>
      </c>
      <c r="H10" s="66">
        <v>4</v>
      </c>
    </row>
    <row r="11" spans="1:8" ht="12.75">
      <c r="A11" s="131">
        <v>1</v>
      </c>
      <c r="B11" s="132" t="s">
        <v>253</v>
      </c>
      <c r="C11" s="132" t="s">
        <v>198</v>
      </c>
      <c r="D11" s="131">
        <v>7.5</v>
      </c>
      <c r="E11" s="65">
        <v>2</v>
      </c>
      <c r="F11" s="65">
        <v>1</v>
      </c>
      <c r="G11" s="65">
        <v>1</v>
      </c>
      <c r="H11" s="65">
        <v>3</v>
      </c>
    </row>
    <row r="12" spans="1:8" ht="12.75">
      <c r="A12" s="131">
        <v>2</v>
      </c>
      <c r="B12" s="132" t="s">
        <v>75</v>
      </c>
      <c r="C12" s="132" t="s">
        <v>105</v>
      </c>
      <c r="D12" s="131">
        <v>9</v>
      </c>
      <c r="E12" s="65">
        <v>3</v>
      </c>
      <c r="F12" s="65">
        <v>3</v>
      </c>
      <c r="G12" s="65">
        <v>2</v>
      </c>
      <c r="H12" s="65">
        <v>1</v>
      </c>
    </row>
    <row r="13" spans="1:8" ht="12.75">
      <c r="A13" s="131">
        <v>3</v>
      </c>
      <c r="B13" s="132" t="s">
        <v>68</v>
      </c>
      <c r="C13" s="132" t="s">
        <v>193</v>
      </c>
      <c r="D13" s="131">
        <v>12.5</v>
      </c>
      <c r="E13" s="65">
        <v>1</v>
      </c>
      <c r="F13" s="65">
        <v>1</v>
      </c>
      <c r="G13" s="65">
        <v>6</v>
      </c>
      <c r="H13" s="65">
        <v>4</v>
      </c>
    </row>
    <row r="14" spans="1:8" ht="12.75">
      <c r="A14" s="131">
        <v>4</v>
      </c>
      <c r="B14" s="132" t="s">
        <v>209</v>
      </c>
      <c r="C14" s="132" t="s">
        <v>106</v>
      </c>
      <c r="D14" s="131">
        <v>16</v>
      </c>
      <c r="E14" s="65">
        <v>7</v>
      </c>
      <c r="F14" s="65">
        <v>4</v>
      </c>
      <c r="G14" s="65">
        <v>3</v>
      </c>
      <c r="H14" s="65">
        <v>2</v>
      </c>
    </row>
    <row r="15" spans="1:8" ht="12.75">
      <c r="A15" s="131">
        <v>5</v>
      </c>
      <c r="B15" s="132" t="s">
        <v>257</v>
      </c>
      <c r="C15" s="132" t="s">
        <v>103</v>
      </c>
      <c r="D15" s="131">
        <v>25</v>
      </c>
      <c r="E15" s="65">
        <v>5</v>
      </c>
      <c r="F15" s="65">
        <v>6</v>
      </c>
      <c r="G15" s="65">
        <v>8</v>
      </c>
      <c r="H15" s="65">
        <v>6</v>
      </c>
    </row>
    <row r="16" spans="1:8" ht="12.75">
      <c r="A16" s="131">
        <v>6</v>
      </c>
      <c r="B16" s="132" t="s">
        <v>154</v>
      </c>
      <c r="C16" s="132" t="s">
        <v>145</v>
      </c>
      <c r="D16" s="131">
        <v>33</v>
      </c>
      <c r="E16" s="65">
        <v>8</v>
      </c>
      <c r="F16" s="65">
        <v>8</v>
      </c>
      <c r="G16" s="65">
        <v>10</v>
      </c>
      <c r="H16" s="65">
        <v>7</v>
      </c>
    </row>
    <row r="17" spans="1:8" ht="12.75">
      <c r="A17" s="131">
        <v>7</v>
      </c>
      <c r="B17" s="132" t="s">
        <v>213</v>
      </c>
      <c r="C17" s="132" t="s">
        <v>146</v>
      </c>
      <c r="D17" s="131">
        <v>39</v>
      </c>
      <c r="E17" s="65">
        <v>4</v>
      </c>
      <c r="F17" s="65" t="s">
        <v>335</v>
      </c>
      <c r="G17" s="65">
        <v>4</v>
      </c>
      <c r="H17" s="65">
        <v>5</v>
      </c>
    </row>
    <row r="18" spans="1:8" ht="12.75">
      <c r="A18" s="131">
        <v>8</v>
      </c>
      <c r="B18" s="132" t="s">
        <v>254</v>
      </c>
      <c r="C18" s="132" t="s">
        <v>159</v>
      </c>
      <c r="D18" s="131">
        <v>45</v>
      </c>
      <c r="E18" s="65">
        <v>6</v>
      </c>
      <c r="F18" s="65">
        <v>5</v>
      </c>
      <c r="G18" s="65" t="s">
        <v>335</v>
      </c>
      <c r="H18" s="65">
        <v>8</v>
      </c>
    </row>
    <row r="19" spans="1:8" ht="12.75">
      <c r="A19" s="131">
        <v>9</v>
      </c>
      <c r="B19" s="132" t="s">
        <v>240</v>
      </c>
      <c r="C19" s="132" t="s">
        <v>54</v>
      </c>
      <c r="D19" s="131">
        <v>64</v>
      </c>
      <c r="E19" s="133" t="s">
        <v>334</v>
      </c>
      <c r="F19" s="65">
        <v>7</v>
      </c>
      <c r="G19" s="65">
        <v>5</v>
      </c>
      <c r="H19" s="65" t="s">
        <v>335</v>
      </c>
    </row>
    <row r="20" spans="1:8" ht="12.75">
      <c r="A20" s="131">
        <v>10</v>
      </c>
      <c r="B20" s="132" t="s">
        <v>203</v>
      </c>
      <c r="C20" s="132" t="s">
        <v>18</v>
      </c>
      <c r="D20" s="131">
        <v>68</v>
      </c>
      <c r="E20" s="133" t="s">
        <v>334</v>
      </c>
      <c r="F20" s="133" t="s">
        <v>335</v>
      </c>
      <c r="G20" s="65">
        <v>7</v>
      </c>
      <c r="H20" s="65">
        <v>9</v>
      </c>
    </row>
    <row r="21" spans="1:8" ht="12.75">
      <c r="A21" s="131">
        <v>11</v>
      </c>
      <c r="B21" s="132" t="s">
        <v>73</v>
      </c>
      <c r="C21" s="132" t="s">
        <v>152</v>
      </c>
      <c r="D21" s="131">
        <v>73</v>
      </c>
      <c r="E21" s="133" t="s">
        <v>334</v>
      </c>
      <c r="F21" s="133" t="s">
        <v>335</v>
      </c>
      <c r="G21" s="65">
        <v>9</v>
      </c>
      <c r="H21" s="65">
        <v>12</v>
      </c>
    </row>
    <row r="22" spans="1:8" ht="12.75">
      <c r="A22" s="131">
        <v>12</v>
      </c>
      <c r="B22" s="132" t="s">
        <v>129</v>
      </c>
      <c r="C22" s="132" t="s">
        <v>130</v>
      </c>
      <c r="D22" s="131">
        <v>73</v>
      </c>
      <c r="E22" s="133" t="s">
        <v>334</v>
      </c>
      <c r="F22" s="133" t="s">
        <v>335</v>
      </c>
      <c r="G22" s="65">
        <v>11</v>
      </c>
      <c r="H22" s="65">
        <v>10</v>
      </c>
    </row>
    <row r="23" spans="1:8" ht="12.75">
      <c r="A23" s="131">
        <v>13</v>
      </c>
      <c r="B23" s="132" t="s">
        <v>69</v>
      </c>
      <c r="C23" s="132" t="s">
        <v>131</v>
      </c>
      <c r="D23" s="131">
        <v>74</v>
      </c>
      <c r="E23" s="133">
        <v>11</v>
      </c>
      <c r="F23" s="133" t="s">
        <v>335</v>
      </c>
      <c r="G23" s="65" t="s">
        <v>339</v>
      </c>
      <c r="H23" s="65">
        <v>11</v>
      </c>
    </row>
    <row r="24" spans="1:8" ht="12.75">
      <c r="A24" s="131">
        <v>14</v>
      </c>
      <c r="B24" s="132" t="s">
        <v>12</v>
      </c>
      <c r="C24" s="132" t="s">
        <v>219</v>
      </c>
      <c r="D24" s="131">
        <v>77</v>
      </c>
      <c r="E24" s="133" t="s">
        <v>334</v>
      </c>
      <c r="F24" s="133" t="s">
        <v>335</v>
      </c>
      <c r="G24" s="65">
        <v>12</v>
      </c>
      <c r="H24" s="65">
        <v>13</v>
      </c>
    </row>
    <row r="25" spans="1:8" ht="12.75">
      <c r="A25" s="131">
        <v>15</v>
      </c>
      <c r="B25" s="132" t="s">
        <v>162</v>
      </c>
      <c r="C25" s="132" t="s">
        <v>161</v>
      </c>
      <c r="D25" s="131">
        <v>87</v>
      </c>
      <c r="E25" s="133">
        <v>9</v>
      </c>
      <c r="F25" s="133" t="s">
        <v>335</v>
      </c>
      <c r="G25" s="65" t="s">
        <v>335</v>
      </c>
      <c r="H25" s="65" t="s">
        <v>335</v>
      </c>
    </row>
    <row r="26" spans="1:8" ht="12.75">
      <c r="A26" s="131">
        <v>16</v>
      </c>
      <c r="B26" s="132" t="s">
        <v>243</v>
      </c>
      <c r="C26" s="132" t="s">
        <v>88</v>
      </c>
      <c r="D26" s="131">
        <v>88</v>
      </c>
      <c r="E26" s="133">
        <v>10</v>
      </c>
      <c r="F26" s="133" t="s">
        <v>335</v>
      </c>
      <c r="G26" s="133" t="s">
        <v>335</v>
      </c>
      <c r="H26" s="133" t="s">
        <v>335</v>
      </c>
    </row>
    <row r="27" spans="1:8" ht="12.75">
      <c r="A27" s="131">
        <v>17</v>
      </c>
      <c r="B27" s="132" t="s">
        <v>153</v>
      </c>
      <c r="C27" s="132" t="s">
        <v>19</v>
      </c>
      <c r="D27" s="131">
        <v>91</v>
      </c>
      <c r="E27" s="65" t="s">
        <v>334</v>
      </c>
      <c r="F27" s="133" t="s">
        <v>335</v>
      </c>
      <c r="G27" s="65">
        <v>13</v>
      </c>
      <c r="H27" s="65" t="s">
        <v>334</v>
      </c>
    </row>
    <row r="28" spans="1:8" ht="12.75">
      <c r="A28" s="131">
        <v>18</v>
      </c>
      <c r="B28" s="132" t="s">
        <v>330</v>
      </c>
      <c r="C28" s="132" t="s">
        <v>331</v>
      </c>
      <c r="D28" s="131">
        <v>104</v>
      </c>
      <c r="E28" s="65" t="s">
        <v>334</v>
      </c>
      <c r="F28" s="133" t="s">
        <v>335</v>
      </c>
      <c r="G28" s="133" t="s">
        <v>335</v>
      </c>
      <c r="H28" s="133" t="s">
        <v>335</v>
      </c>
    </row>
    <row r="29" spans="1:8" ht="12.75">
      <c r="A29" s="131">
        <v>18</v>
      </c>
      <c r="B29" s="132" t="s">
        <v>139</v>
      </c>
      <c r="C29" s="132" t="s">
        <v>140</v>
      </c>
      <c r="D29" s="131">
        <v>104</v>
      </c>
      <c r="E29" s="65" t="s">
        <v>334</v>
      </c>
      <c r="F29" s="133" t="s">
        <v>335</v>
      </c>
      <c r="G29" s="133" t="s">
        <v>335</v>
      </c>
      <c r="H29" s="133" t="s">
        <v>335</v>
      </c>
    </row>
    <row r="30" spans="1:8" ht="12.75">
      <c r="A30" s="131">
        <v>18</v>
      </c>
      <c r="B30" s="132" t="s">
        <v>220</v>
      </c>
      <c r="C30" s="132" t="s">
        <v>155</v>
      </c>
      <c r="D30" s="131">
        <v>104</v>
      </c>
      <c r="E30" s="133" t="s">
        <v>334</v>
      </c>
      <c r="F30" s="133" t="s">
        <v>335</v>
      </c>
      <c r="G30" s="133" t="s">
        <v>335</v>
      </c>
      <c r="H30" s="133" t="s">
        <v>335</v>
      </c>
    </row>
    <row r="31" spans="1:8" ht="12.75">
      <c r="A31" s="131">
        <v>18</v>
      </c>
      <c r="B31" s="132" t="s">
        <v>13</v>
      </c>
      <c r="C31" s="132" t="s">
        <v>104</v>
      </c>
      <c r="D31" s="131">
        <v>104</v>
      </c>
      <c r="E31" s="133" t="s">
        <v>335</v>
      </c>
      <c r="F31" s="133" t="s">
        <v>335</v>
      </c>
      <c r="G31" s="133" t="s">
        <v>334</v>
      </c>
      <c r="H31" s="133" t="s">
        <v>335</v>
      </c>
    </row>
    <row r="32" spans="1:4" ht="12.75">
      <c r="A32" s="131"/>
      <c r="B32" s="132"/>
      <c r="C32" s="132"/>
      <c r="D32" s="131"/>
    </row>
  </sheetData>
  <sheetProtection/>
  <printOptions/>
  <pageMargins left="0.7" right="0.7" top="0.75" bottom="0.75" header="0.3" footer="0.3"/>
  <pageSetup orientation="portrait" paperSize="9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54"/>
  <sheetViews>
    <sheetView zoomScale="160" zoomScaleNormal="160" zoomScalePageLayoutView="0" workbookViewId="0" topLeftCell="A9">
      <selection activeCell="F10" sqref="F10"/>
    </sheetView>
  </sheetViews>
  <sheetFormatPr defaultColWidth="12" defaultRowHeight="11.25"/>
  <cols>
    <col min="1" max="2" width="12" style="0" customWidth="1"/>
    <col min="3" max="3" width="24.16015625" style="0" customWidth="1"/>
    <col min="4" max="4" width="12" style="0" customWidth="1"/>
    <col min="5" max="12" width="10.66015625" style="65" customWidth="1"/>
    <col min="13" max="14" width="12" style="0" customWidth="1"/>
    <col min="15" max="15" width="22" style="121" customWidth="1"/>
  </cols>
  <sheetData>
    <row r="1" spans="1:4" ht="15.75">
      <c r="A1" s="62" t="s">
        <v>309</v>
      </c>
      <c r="B1" s="63"/>
      <c r="C1" s="63"/>
      <c r="D1" s="64"/>
    </row>
    <row r="2" spans="1:4" ht="15.75">
      <c r="A2" s="63" t="s">
        <v>310</v>
      </c>
      <c r="B2" s="63">
        <v>2</v>
      </c>
      <c r="C2" s="63"/>
      <c r="D2" s="64"/>
    </row>
    <row r="3" spans="1:4" ht="15.75">
      <c r="A3" s="63" t="s">
        <v>293</v>
      </c>
      <c r="B3" s="75" t="s">
        <v>314</v>
      </c>
      <c r="C3" s="63"/>
      <c r="D3" s="64"/>
    </row>
    <row r="4" spans="1:4" ht="15.75">
      <c r="A4" s="63" t="s">
        <v>294</v>
      </c>
      <c r="B4" s="75" t="s">
        <v>122</v>
      </c>
      <c r="C4" s="63"/>
      <c r="D4" s="64"/>
    </row>
    <row r="5" spans="1:4" ht="15.75">
      <c r="A5" s="63" t="s">
        <v>295</v>
      </c>
      <c r="B5" s="75" t="s">
        <v>299</v>
      </c>
      <c r="C5" s="63"/>
      <c r="D5" s="64"/>
    </row>
    <row r="6" spans="1:4" ht="15.75">
      <c r="A6" s="63" t="s">
        <v>296</v>
      </c>
      <c r="B6" s="63">
        <v>1</v>
      </c>
      <c r="C6" s="63"/>
      <c r="D6" s="64"/>
    </row>
    <row r="7" spans="1:4" ht="15.75">
      <c r="A7" s="63" t="s">
        <v>287</v>
      </c>
      <c r="B7" s="63">
        <v>1</v>
      </c>
      <c r="C7" s="63"/>
      <c r="D7" s="64"/>
    </row>
    <row r="8" spans="1:4" ht="15.75">
      <c r="A8" s="65"/>
      <c r="B8" s="63"/>
      <c r="C8" s="63"/>
      <c r="D8" s="64"/>
    </row>
    <row r="9" spans="1:4" ht="15.75">
      <c r="A9" s="65"/>
      <c r="B9" s="63"/>
      <c r="C9" s="63"/>
      <c r="D9" s="64"/>
    </row>
    <row r="10" spans="1:15" ht="15.75">
      <c r="A10" s="66" t="s">
        <v>292</v>
      </c>
      <c r="B10" s="67" t="s">
        <v>311</v>
      </c>
      <c r="C10" s="67" t="s">
        <v>312</v>
      </c>
      <c r="D10" s="72" t="s">
        <v>249</v>
      </c>
      <c r="E10" s="123">
        <v>1</v>
      </c>
      <c r="F10" s="123">
        <v>2</v>
      </c>
      <c r="G10" s="123">
        <v>3</v>
      </c>
      <c r="H10" s="123">
        <v>4</v>
      </c>
      <c r="I10" s="123">
        <v>5</v>
      </c>
      <c r="J10" s="123">
        <v>6</v>
      </c>
      <c r="K10" s="123">
        <v>7</v>
      </c>
      <c r="L10" s="123">
        <v>8</v>
      </c>
      <c r="M10" s="73"/>
      <c r="O10" s="121" t="s">
        <v>319</v>
      </c>
    </row>
    <row r="11" spans="1:15" ht="15.75">
      <c r="A11" s="68">
        <v>1</v>
      </c>
      <c r="B11" s="63" t="s">
        <v>284</v>
      </c>
      <c r="C11" s="63" t="s">
        <v>55</v>
      </c>
      <c r="D11" s="70">
        <f aca="true" t="shared" si="0" ref="D11:D30">SUM(E11:L11)</f>
        <v>13</v>
      </c>
      <c r="E11" s="93">
        <v>3</v>
      </c>
      <c r="F11" s="93">
        <v>5</v>
      </c>
      <c r="G11" s="93">
        <v>1</v>
      </c>
      <c r="H11" s="93">
        <v>4</v>
      </c>
      <c r="I11" s="93"/>
      <c r="J11" s="93"/>
      <c r="K11" s="93"/>
      <c r="L11" s="93"/>
      <c r="M11" s="71"/>
      <c r="N11" s="71"/>
      <c r="O11" s="122">
        <v>1</v>
      </c>
    </row>
    <row r="12" spans="1:15" ht="15" customHeight="1">
      <c r="A12" s="68">
        <f>A11+1</f>
        <v>2</v>
      </c>
      <c r="B12" s="63" t="s">
        <v>280</v>
      </c>
      <c r="C12" s="63" t="s">
        <v>90</v>
      </c>
      <c r="D12" s="70">
        <f t="shared" si="0"/>
        <v>18</v>
      </c>
      <c r="E12" s="93">
        <v>5</v>
      </c>
      <c r="F12" s="93">
        <v>7</v>
      </c>
      <c r="G12" s="93">
        <v>5</v>
      </c>
      <c r="H12" s="93">
        <v>1</v>
      </c>
      <c r="I12" s="93"/>
      <c r="J12" s="93"/>
      <c r="K12" s="93"/>
      <c r="L12" s="93"/>
      <c r="M12" s="71"/>
      <c r="N12" s="71"/>
      <c r="O12" s="122">
        <f>O11+1</f>
        <v>2</v>
      </c>
    </row>
    <row r="13" spans="1:15" ht="15.75">
      <c r="A13" s="68">
        <f aca="true" t="shared" si="1" ref="A13:A30">A12+1</f>
        <v>3</v>
      </c>
      <c r="B13" s="63" t="s">
        <v>281</v>
      </c>
      <c r="C13" s="63" t="s">
        <v>39</v>
      </c>
      <c r="D13" s="70">
        <f t="shared" si="0"/>
        <v>23</v>
      </c>
      <c r="E13" s="93">
        <v>2</v>
      </c>
      <c r="F13" s="93">
        <v>2</v>
      </c>
      <c r="G13" s="93">
        <v>12</v>
      </c>
      <c r="H13" s="93">
        <v>7</v>
      </c>
      <c r="I13" s="93"/>
      <c r="J13" s="93"/>
      <c r="K13" s="93"/>
      <c r="L13" s="93"/>
      <c r="M13" s="71"/>
      <c r="N13" s="71"/>
      <c r="O13" s="122">
        <f aca="true" t="shared" si="2" ref="O13:O30">O12+1</f>
        <v>3</v>
      </c>
    </row>
    <row r="14" spans="1:15" ht="15.75">
      <c r="A14" s="68">
        <f t="shared" si="1"/>
        <v>4</v>
      </c>
      <c r="B14" s="63" t="s">
        <v>275</v>
      </c>
      <c r="C14" s="63" t="s">
        <v>77</v>
      </c>
      <c r="D14" s="70">
        <f t="shared" si="0"/>
        <v>29</v>
      </c>
      <c r="E14" s="94">
        <v>21</v>
      </c>
      <c r="F14" s="93">
        <v>3</v>
      </c>
      <c r="G14" s="93">
        <v>3</v>
      </c>
      <c r="H14" s="93">
        <v>2</v>
      </c>
      <c r="I14" s="93"/>
      <c r="J14" s="93"/>
      <c r="K14" s="93"/>
      <c r="L14" s="93"/>
      <c r="M14" s="71"/>
      <c r="N14" s="71"/>
      <c r="O14" s="122">
        <f t="shared" si="2"/>
        <v>4</v>
      </c>
    </row>
    <row r="15" spans="1:15" ht="15.75">
      <c r="A15" s="68">
        <f t="shared" si="1"/>
        <v>5</v>
      </c>
      <c r="B15" s="63" t="s">
        <v>282</v>
      </c>
      <c r="C15" s="63" t="s">
        <v>33</v>
      </c>
      <c r="D15" s="70">
        <f t="shared" si="0"/>
        <v>30</v>
      </c>
      <c r="E15" s="124">
        <v>21</v>
      </c>
      <c r="F15" s="93">
        <v>1</v>
      </c>
      <c r="G15" s="93">
        <v>2</v>
      </c>
      <c r="H15" s="93">
        <v>6</v>
      </c>
      <c r="I15" s="93"/>
      <c r="J15" s="93"/>
      <c r="K15" s="93"/>
      <c r="L15" s="93"/>
      <c r="M15" s="71"/>
      <c r="N15" s="71"/>
      <c r="O15" s="122">
        <f t="shared" si="2"/>
        <v>5</v>
      </c>
    </row>
    <row r="16" spans="1:15" ht="15.75">
      <c r="A16" s="68">
        <f t="shared" si="1"/>
        <v>6</v>
      </c>
      <c r="B16" s="63" t="s">
        <v>254</v>
      </c>
      <c r="C16" s="63" t="s">
        <v>159</v>
      </c>
      <c r="D16" s="70">
        <f t="shared" si="0"/>
        <v>37</v>
      </c>
      <c r="E16" s="98">
        <v>8</v>
      </c>
      <c r="F16" s="93">
        <v>8</v>
      </c>
      <c r="G16" s="93">
        <v>10</v>
      </c>
      <c r="H16" s="93">
        <v>11</v>
      </c>
      <c r="I16" s="93"/>
      <c r="J16" s="93"/>
      <c r="K16" s="93"/>
      <c r="L16" s="93"/>
      <c r="M16" s="71"/>
      <c r="N16" s="71"/>
      <c r="O16" s="122">
        <f t="shared" si="2"/>
        <v>6</v>
      </c>
    </row>
    <row r="17" spans="1:15" ht="15.75">
      <c r="A17" s="68">
        <f t="shared" si="1"/>
        <v>7</v>
      </c>
      <c r="B17" s="63" t="s">
        <v>75</v>
      </c>
      <c r="C17" s="63" t="s">
        <v>105</v>
      </c>
      <c r="D17" s="70">
        <f t="shared" si="0"/>
        <v>38</v>
      </c>
      <c r="E17" s="93">
        <v>6</v>
      </c>
      <c r="F17" s="93">
        <v>4</v>
      </c>
      <c r="G17" s="93">
        <v>16</v>
      </c>
      <c r="H17" s="93">
        <v>12</v>
      </c>
      <c r="I17" s="93"/>
      <c r="J17" s="93"/>
      <c r="K17" s="93"/>
      <c r="L17" s="93"/>
      <c r="M17" s="71"/>
      <c r="N17" s="71"/>
      <c r="O17" s="122">
        <f t="shared" si="2"/>
        <v>7</v>
      </c>
    </row>
    <row r="18" spans="1:15" ht="15.75">
      <c r="A18" s="68">
        <f t="shared" si="1"/>
        <v>8</v>
      </c>
      <c r="B18" s="63" t="s">
        <v>273</v>
      </c>
      <c r="C18" s="63" t="s">
        <v>92</v>
      </c>
      <c r="D18" s="70">
        <f t="shared" si="0"/>
        <v>42</v>
      </c>
      <c r="E18" s="93">
        <v>4</v>
      </c>
      <c r="F18" s="93">
        <v>18</v>
      </c>
      <c r="G18" s="93">
        <v>11</v>
      </c>
      <c r="H18" s="93">
        <v>9</v>
      </c>
      <c r="I18" s="93"/>
      <c r="J18" s="93"/>
      <c r="K18" s="93"/>
      <c r="L18" s="93"/>
      <c r="M18" s="71"/>
      <c r="N18" s="71"/>
      <c r="O18" s="122">
        <f t="shared" si="2"/>
        <v>8</v>
      </c>
    </row>
    <row r="19" spans="1:15" ht="15.75">
      <c r="A19" s="68">
        <f t="shared" si="1"/>
        <v>9</v>
      </c>
      <c r="B19" s="63" t="s">
        <v>270</v>
      </c>
      <c r="C19" s="63" t="s">
        <v>200</v>
      </c>
      <c r="D19" s="70">
        <f t="shared" si="0"/>
        <v>44</v>
      </c>
      <c r="E19" s="93">
        <v>7</v>
      </c>
      <c r="F19" s="93">
        <v>14</v>
      </c>
      <c r="G19" s="93">
        <v>13</v>
      </c>
      <c r="H19" s="93">
        <v>10</v>
      </c>
      <c r="I19" s="93"/>
      <c r="J19" s="93"/>
      <c r="K19" s="93"/>
      <c r="L19" s="93"/>
      <c r="M19" s="71"/>
      <c r="N19" s="71"/>
      <c r="O19" s="122">
        <f t="shared" si="2"/>
        <v>9</v>
      </c>
    </row>
    <row r="20" spans="1:15" ht="15.75">
      <c r="A20" s="68">
        <f t="shared" si="1"/>
        <v>10</v>
      </c>
      <c r="B20" s="63" t="s">
        <v>276</v>
      </c>
      <c r="C20" s="63" t="s">
        <v>7</v>
      </c>
      <c r="D20" s="70">
        <f t="shared" si="0"/>
        <v>46</v>
      </c>
      <c r="E20" s="93">
        <v>1</v>
      </c>
      <c r="F20" s="93">
        <v>11</v>
      </c>
      <c r="G20" s="125">
        <v>21</v>
      </c>
      <c r="H20" s="93">
        <v>13</v>
      </c>
      <c r="I20" s="93"/>
      <c r="J20" s="93"/>
      <c r="K20" s="93"/>
      <c r="L20" s="93"/>
      <c r="M20" s="71"/>
      <c r="N20" s="71"/>
      <c r="O20" s="122">
        <f t="shared" si="2"/>
        <v>10</v>
      </c>
    </row>
    <row r="21" spans="1:15" ht="15.75">
      <c r="A21" s="68">
        <f t="shared" si="1"/>
        <v>11</v>
      </c>
      <c r="B21" s="63" t="s">
        <v>274</v>
      </c>
      <c r="C21" s="63" t="s">
        <v>70</v>
      </c>
      <c r="D21" s="70">
        <f t="shared" si="0"/>
        <v>47</v>
      </c>
      <c r="E21" s="94">
        <v>21</v>
      </c>
      <c r="F21" s="93">
        <v>6</v>
      </c>
      <c r="G21" s="93">
        <v>6</v>
      </c>
      <c r="H21" s="93">
        <v>14</v>
      </c>
      <c r="I21" s="93"/>
      <c r="J21" s="93"/>
      <c r="K21" s="93"/>
      <c r="L21" s="93"/>
      <c r="M21" s="71"/>
      <c r="N21" s="71"/>
      <c r="O21" s="122">
        <f t="shared" si="2"/>
        <v>11</v>
      </c>
    </row>
    <row r="22" spans="1:15" ht="15.75">
      <c r="A22" s="68">
        <f t="shared" si="1"/>
        <v>12</v>
      </c>
      <c r="B22" s="63" t="s">
        <v>277</v>
      </c>
      <c r="C22" s="63" t="s">
        <v>124</v>
      </c>
      <c r="D22" s="70">
        <f t="shared" si="0"/>
        <v>49</v>
      </c>
      <c r="E22" s="93">
        <v>10</v>
      </c>
      <c r="F22" s="93">
        <v>15</v>
      </c>
      <c r="G22" s="94">
        <v>21</v>
      </c>
      <c r="H22" s="93">
        <v>3</v>
      </c>
      <c r="I22" s="93"/>
      <c r="J22" s="93"/>
      <c r="K22" s="93"/>
      <c r="L22" s="93"/>
      <c r="M22" s="71"/>
      <c r="N22" s="71"/>
      <c r="O22" s="122">
        <f t="shared" si="2"/>
        <v>12</v>
      </c>
    </row>
    <row r="23" spans="1:15" ht="15.75">
      <c r="A23" s="68">
        <f t="shared" si="1"/>
        <v>13</v>
      </c>
      <c r="B23" s="63" t="s">
        <v>271</v>
      </c>
      <c r="C23" s="63" t="s">
        <v>32</v>
      </c>
      <c r="D23" s="70">
        <f t="shared" si="0"/>
        <v>50</v>
      </c>
      <c r="E23" s="126">
        <v>21</v>
      </c>
      <c r="F23" s="93">
        <v>9</v>
      </c>
      <c r="G23" s="93">
        <v>4</v>
      </c>
      <c r="H23" s="93">
        <v>16</v>
      </c>
      <c r="I23" s="93"/>
      <c r="J23" s="93"/>
      <c r="K23" s="93"/>
      <c r="L23" s="93"/>
      <c r="M23" s="71"/>
      <c r="N23" s="71"/>
      <c r="O23" s="122">
        <f t="shared" si="2"/>
        <v>13</v>
      </c>
    </row>
    <row r="24" spans="1:15" ht="15.75">
      <c r="A24" s="68">
        <f t="shared" si="1"/>
        <v>14</v>
      </c>
      <c r="B24" s="63" t="s">
        <v>283</v>
      </c>
      <c r="C24" s="63" t="s">
        <v>166</v>
      </c>
      <c r="D24" s="70">
        <f t="shared" si="0"/>
        <v>50</v>
      </c>
      <c r="E24" s="124">
        <v>21</v>
      </c>
      <c r="F24" s="93">
        <v>13</v>
      </c>
      <c r="G24" s="93">
        <v>8</v>
      </c>
      <c r="H24" s="93">
        <v>8</v>
      </c>
      <c r="I24" s="93"/>
      <c r="J24" s="93"/>
      <c r="K24" s="93"/>
      <c r="L24" s="93"/>
      <c r="M24" s="71"/>
      <c r="N24" s="71"/>
      <c r="O24" s="122">
        <f t="shared" si="2"/>
        <v>14</v>
      </c>
    </row>
    <row r="25" spans="1:15" ht="15.75">
      <c r="A25" s="68">
        <f t="shared" si="1"/>
        <v>15</v>
      </c>
      <c r="B25" s="63" t="s">
        <v>112</v>
      </c>
      <c r="C25" s="63" t="s">
        <v>107</v>
      </c>
      <c r="D25" s="70">
        <f t="shared" si="0"/>
        <v>54</v>
      </c>
      <c r="E25" s="97">
        <v>9</v>
      </c>
      <c r="F25" s="93">
        <v>10</v>
      </c>
      <c r="G25" s="93">
        <v>15</v>
      </c>
      <c r="H25" s="93">
        <v>20</v>
      </c>
      <c r="I25" s="93"/>
      <c r="J25" s="93"/>
      <c r="K25" s="93"/>
      <c r="L25" s="93"/>
      <c r="M25" s="71"/>
      <c r="N25" s="71"/>
      <c r="O25" s="122">
        <f t="shared" si="2"/>
        <v>15</v>
      </c>
    </row>
    <row r="26" spans="1:15" ht="15.75">
      <c r="A26" s="68">
        <f t="shared" si="1"/>
        <v>16</v>
      </c>
      <c r="B26" s="63" t="s">
        <v>279</v>
      </c>
      <c r="C26" s="63" t="s">
        <v>135</v>
      </c>
      <c r="D26" s="70">
        <f t="shared" si="0"/>
        <v>59</v>
      </c>
      <c r="E26" s="94">
        <v>21</v>
      </c>
      <c r="F26" s="93">
        <v>16</v>
      </c>
      <c r="G26" s="93">
        <v>7</v>
      </c>
      <c r="H26" s="93">
        <v>15</v>
      </c>
      <c r="I26" s="93"/>
      <c r="J26" s="93"/>
      <c r="K26" s="93"/>
      <c r="L26" s="93"/>
      <c r="M26" s="71"/>
      <c r="N26" s="71"/>
      <c r="O26" s="122">
        <f t="shared" si="2"/>
        <v>16</v>
      </c>
    </row>
    <row r="27" spans="1:15" ht="15.75">
      <c r="A27" s="68">
        <f t="shared" si="1"/>
        <v>17</v>
      </c>
      <c r="B27" s="63" t="s">
        <v>278</v>
      </c>
      <c r="C27" s="75" t="s">
        <v>134</v>
      </c>
      <c r="D27" s="70">
        <f t="shared" si="0"/>
        <v>60</v>
      </c>
      <c r="E27" s="126">
        <v>21</v>
      </c>
      <c r="F27" s="93">
        <v>12</v>
      </c>
      <c r="G27" s="93">
        <v>9</v>
      </c>
      <c r="H27" s="93">
        <v>18</v>
      </c>
      <c r="I27" s="93"/>
      <c r="J27" s="93"/>
      <c r="K27" s="93"/>
      <c r="L27" s="93"/>
      <c r="M27" s="71"/>
      <c r="N27" s="71"/>
      <c r="O27" s="122">
        <f t="shared" si="2"/>
        <v>17</v>
      </c>
    </row>
    <row r="28" spans="1:15" ht="15.75">
      <c r="A28" s="68">
        <f t="shared" si="1"/>
        <v>18</v>
      </c>
      <c r="B28" s="63" t="s">
        <v>129</v>
      </c>
      <c r="C28" s="63" t="s">
        <v>130</v>
      </c>
      <c r="D28" s="70">
        <f t="shared" si="0"/>
        <v>64</v>
      </c>
      <c r="E28" s="94">
        <v>21</v>
      </c>
      <c r="F28" s="93">
        <v>17</v>
      </c>
      <c r="G28" s="125">
        <v>21</v>
      </c>
      <c r="H28" s="93">
        <v>5</v>
      </c>
      <c r="I28" s="93"/>
      <c r="J28" s="93"/>
      <c r="K28" s="93"/>
      <c r="L28" s="93"/>
      <c r="M28" s="71"/>
      <c r="N28" s="71"/>
      <c r="O28" s="122">
        <f t="shared" si="2"/>
        <v>18</v>
      </c>
    </row>
    <row r="29" spans="1:15" ht="15.75">
      <c r="A29" s="68">
        <f t="shared" si="1"/>
        <v>19</v>
      </c>
      <c r="B29" s="63" t="s">
        <v>272</v>
      </c>
      <c r="C29" s="63" t="s">
        <v>133</v>
      </c>
      <c r="D29" s="70">
        <f t="shared" si="0"/>
        <v>74</v>
      </c>
      <c r="E29" s="94">
        <v>21</v>
      </c>
      <c r="F29" s="93">
        <v>20</v>
      </c>
      <c r="G29" s="93">
        <v>14</v>
      </c>
      <c r="H29" s="93">
        <v>19</v>
      </c>
      <c r="I29" s="93"/>
      <c r="J29" s="93"/>
      <c r="K29" s="93"/>
      <c r="L29" s="93"/>
      <c r="M29" s="71"/>
      <c r="N29" s="71"/>
      <c r="O29" s="122">
        <f t="shared" si="2"/>
        <v>19</v>
      </c>
    </row>
    <row r="30" spans="1:15" ht="15.75">
      <c r="A30" s="68">
        <f t="shared" si="1"/>
        <v>20</v>
      </c>
      <c r="B30" s="63" t="s">
        <v>269</v>
      </c>
      <c r="C30" s="63" t="s">
        <v>151</v>
      </c>
      <c r="D30" s="70">
        <f t="shared" si="0"/>
        <v>74</v>
      </c>
      <c r="E30" s="94">
        <v>21</v>
      </c>
      <c r="F30" s="93">
        <v>19</v>
      </c>
      <c r="G30" s="93">
        <v>17</v>
      </c>
      <c r="H30" s="93">
        <v>17</v>
      </c>
      <c r="I30" s="93"/>
      <c r="J30" s="93"/>
      <c r="K30" s="93"/>
      <c r="L30" s="93"/>
      <c r="M30" s="71"/>
      <c r="N30" s="71"/>
      <c r="O30" s="122">
        <f t="shared" si="2"/>
        <v>20</v>
      </c>
    </row>
    <row r="31" spans="1:15" ht="15.75">
      <c r="A31" s="68"/>
      <c r="B31" s="63"/>
      <c r="C31" s="127" t="s">
        <v>306</v>
      </c>
      <c r="D31" s="70"/>
      <c r="E31" s="93"/>
      <c r="F31" s="93"/>
      <c r="G31" s="93"/>
      <c r="H31" s="93"/>
      <c r="I31" s="93"/>
      <c r="J31" s="93"/>
      <c r="K31" s="93"/>
      <c r="L31" s="93"/>
      <c r="M31" s="71"/>
      <c r="N31" s="71"/>
      <c r="O31" s="122"/>
    </row>
    <row r="32" spans="1:15" ht="15.75">
      <c r="A32" s="68"/>
      <c r="B32" s="63"/>
      <c r="C32" s="128" t="s">
        <v>308</v>
      </c>
      <c r="D32" s="70"/>
      <c r="E32" s="93"/>
      <c r="F32" s="93"/>
      <c r="G32" s="93"/>
      <c r="H32" s="93"/>
      <c r="I32" s="93"/>
      <c r="J32" s="93"/>
      <c r="K32" s="93"/>
      <c r="L32" s="93"/>
      <c r="M32" s="71"/>
      <c r="N32" s="71"/>
      <c r="O32" s="122"/>
    </row>
    <row r="33" spans="1:15" ht="15.75">
      <c r="A33" s="68"/>
      <c r="B33" s="63"/>
      <c r="C33" s="129" t="s">
        <v>328</v>
      </c>
      <c r="D33" s="70"/>
      <c r="E33" s="93"/>
      <c r="F33" s="93"/>
      <c r="G33" s="93"/>
      <c r="H33" s="93"/>
      <c r="I33" s="93"/>
      <c r="J33" s="93"/>
      <c r="K33" s="93"/>
      <c r="L33" s="93"/>
      <c r="M33" s="71"/>
      <c r="N33" s="71"/>
      <c r="O33" s="122"/>
    </row>
    <row r="34" spans="1:15" ht="15.75">
      <c r="A34" s="68"/>
      <c r="B34" s="63"/>
      <c r="C34" s="130" t="s">
        <v>329</v>
      </c>
      <c r="D34" s="70"/>
      <c r="E34" s="93"/>
      <c r="F34" s="97"/>
      <c r="G34" s="97"/>
      <c r="H34" s="97"/>
      <c r="I34" s="97"/>
      <c r="J34" s="97"/>
      <c r="K34" s="97"/>
      <c r="L34" s="97"/>
      <c r="M34" s="74"/>
      <c r="N34" s="74"/>
      <c r="O34" s="122"/>
    </row>
    <row r="35" spans="1:15" ht="15.75">
      <c r="A35" s="68"/>
      <c r="B35" s="63"/>
      <c r="C35" s="63"/>
      <c r="D35" s="70"/>
      <c r="E35" s="93"/>
      <c r="F35" s="98"/>
      <c r="G35" s="98"/>
      <c r="H35" s="98"/>
      <c r="I35" s="98"/>
      <c r="J35" s="98"/>
      <c r="K35" s="98"/>
      <c r="L35" s="98"/>
      <c r="M35" s="73"/>
      <c r="N35" s="73"/>
      <c r="O35" s="122"/>
    </row>
    <row r="36" spans="1:15" ht="15.75">
      <c r="A36" s="68"/>
      <c r="B36" s="63"/>
      <c r="C36" s="63"/>
      <c r="D36" s="70"/>
      <c r="E36" s="93"/>
      <c r="F36" s="98"/>
      <c r="G36" s="98"/>
      <c r="H36" s="98"/>
      <c r="I36" s="98"/>
      <c r="J36" s="98"/>
      <c r="K36" s="98"/>
      <c r="L36" s="98"/>
      <c r="M36" s="73"/>
      <c r="O36" s="122"/>
    </row>
    <row r="37" spans="1:13" ht="15.75">
      <c r="A37" s="65"/>
      <c r="B37" s="69" t="s">
        <v>5</v>
      </c>
      <c r="C37" s="63"/>
      <c r="D37" s="64"/>
      <c r="E37" s="98"/>
      <c r="F37" s="98"/>
      <c r="G37" s="98"/>
      <c r="H37" s="98"/>
      <c r="I37" s="98"/>
      <c r="J37" s="98"/>
      <c r="K37" s="98"/>
      <c r="L37" s="98"/>
      <c r="M37" s="73"/>
    </row>
    <row r="38" spans="1:13" ht="10.5" customHeight="1">
      <c r="A38" s="65"/>
      <c r="B38" s="69"/>
      <c r="C38" s="63"/>
      <c r="D38" s="64"/>
      <c r="E38" s="98"/>
      <c r="F38" s="98"/>
      <c r="G38" s="98"/>
      <c r="H38" s="98"/>
      <c r="I38" s="98"/>
      <c r="J38" s="98"/>
      <c r="K38" s="98"/>
      <c r="L38" s="98"/>
      <c r="M38" s="73"/>
    </row>
    <row r="39" spans="1:13" ht="15.75">
      <c r="A39" s="65"/>
      <c r="B39" s="69"/>
      <c r="C39" s="63"/>
      <c r="D39" s="64"/>
      <c r="E39" s="98"/>
      <c r="F39" s="98"/>
      <c r="G39" s="98"/>
      <c r="H39" s="98"/>
      <c r="I39" s="98"/>
      <c r="J39" s="98"/>
      <c r="K39" s="98"/>
      <c r="L39" s="98"/>
      <c r="M39" s="73"/>
    </row>
    <row r="40" spans="1:13" ht="15.75">
      <c r="A40" s="65"/>
      <c r="B40" s="63"/>
      <c r="C40" s="63"/>
      <c r="D40" s="64"/>
      <c r="E40" s="98"/>
      <c r="F40" s="98"/>
      <c r="G40" s="98"/>
      <c r="H40" s="98"/>
      <c r="I40" s="98"/>
      <c r="J40" s="98"/>
      <c r="K40" s="98"/>
      <c r="L40" s="98"/>
      <c r="M40" s="73"/>
    </row>
    <row r="41" spans="1:4" ht="15.75">
      <c r="A41" s="65"/>
      <c r="B41" s="63"/>
      <c r="C41" s="63"/>
      <c r="D41" s="64"/>
    </row>
    <row r="42" spans="1:4" ht="15.75">
      <c r="A42" s="65"/>
      <c r="B42" s="63"/>
      <c r="C42" s="63"/>
      <c r="D42" s="64"/>
    </row>
    <row r="43" spans="1:4" ht="15.75">
      <c r="A43" s="65"/>
      <c r="B43" s="63"/>
      <c r="C43" s="63"/>
      <c r="D43" s="64"/>
    </row>
    <row r="44" spans="1:4" ht="10.5" customHeight="1">
      <c r="A44" s="65"/>
      <c r="B44" s="63"/>
      <c r="C44" s="63"/>
      <c r="D44" s="64"/>
    </row>
    <row r="45" spans="1:4" ht="15.75">
      <c r="A45" s="65"/>
      <c r="B45" s="63"/>
      <c r="C45" s="63"/>
      <c r="D45" s="64"/>
    </row>
    <row r="46" spans="1:4" ht="15.75">
      <c r="A46" s="65"/>
      <c r="B46" s="63"/>
      <c r="C46" s="63"/>
      <c r="D46" s="64"/>
    </row>
    <row r="47" spans="1:4" ht="15.75">
      <c r="A47" s="65"/>
      <c r="B47" s="63"/>
      <c r="C47" s="63"/>
      <c r="D47" s="64"/>
    </row>
    <row r="48" spans="1:4" ht="15.75">
      <c r="A48" s="65"/>
      <c r="B48" s="63"/>
      <c r="C48" s="63"/>
      <c r="D48" s="64"/>
    </row>
    <row r="49" spans="1:4" ht="15.75">
      <c r="A49" s="65"/>
      <c r="B49" s="63"/>
      <c r="C49" s="63"/>
      <c r="D49" s="64"/>
    </row>
    <row r="50" spans="1:4" ht="15.75">
      <c r="A50" s="65"/>
      <c r="B50" s="63"/>
      <c r="C50" s="63"/>
      <c r="D50" s="64"/>
    </row>
    <row r="51" spans="1:4" ht="15.75">
      <c r="A51" s="65"/>
      <c r="B51" s="63"/>
      <c r="C51" s="63"/>
      <c r="D51" s="64"/>
    </row>
    <row r="52" spans="1:4" ht="15.75">
      <c r="A52" s="65"/>
      <c r="B52" s="63"/>
      <c r="C52" s="63"/>
      <c r="D52" s="64"/>
    </row>
    <row r="53" spans="1:4" ht="15.75">
      <c r="A53" s="65"/>
      <c r="B53" s="63"/>
      <c r="C53" s="63"/>
      <c r="D53" s="64"/>
    </row>
    <row r="54" spans="1:4" ht="15.75">
      <c r="A54" s="65"/>
      <c r="B54" s="63"/>
      <c r="C54" s="63"/>
      <c r="D54" s="64"/>
    </row>
  </sheetData>
  <sheetProtection/>
  <printOptions/>
  <pageMargins left="0.7" right="0.7" top="0.75" bottom="0.75" header="0.3" footer="0.3"/>
  <pageSetup orientation="portrait" paperSize="9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40"/>
  <sheetViews>
    <sheetView zoomScale="160" zoomScaleNormal="160" zoomScalePageLayoutView="0" workbookViewId="0" topLeftCell="A9">
      <selection activeCell="C37" sqref="C37"/>
    </sheetView>
  </sheetViews>
  <sheetFormatPr defaultColWidth="12" defaultRowHeight="11.25"/>
  <cols>
    <col min="1" max="1" width="18.66015625" style="65" customWidth="1"/>
    <col min="2" max="2" width="14.66015625" style="63" customWidth="1"/>
    <col min="3" max="3" width="35.66015625" style="63" customWidth="1"/>
    <col min="4" max="4" width="9.66015625" style="64" customWidth="1"/>
    <col min="5" max="8" width="6.66015625" style="0" customWidth="1"/>
    <col min="9" max="9" width="8.66015625" style="0" customWidth="1"/>
    <col min="10" max="10" width="11" style="0" customWidth="1"/>
  </cols>
  <sheetData>
    <row r="1" ht="11.25">
      <c r="A1" s="62" t="s">
        <v>309</v>
      </c>
    </row>
    <row r="2" spans="1:2" ht="11.25">
      <c r="A2" s="63" t="s">
        <v>310</v>
      </c>
      <c r="B2" s="63">
        <v>1</v>
      </c>
    </row>
    <row r="3" spans="1:2" ht="11.25">
      <c r="A3" s="63" t="s">
        <v>293</v>
      </c>
      <c r="B3" s="63" t="s">
        <v>297</v>
      </c>
    </row>
    <row r="4" spans="1:2" ht="11.25">
      <c r="A4" s="63" t="s">
        <v>294</v>
      </c>
      <c r="B4" s="63" t="s">
        <v>58</v>
      </c>
    </row>
    <row r="5" spans="1:2" ht="11.25">
      <c r="A5" s="63" t="s">
        <v>295</v>
      </c>
      <c r="B5" s="63" t="s">
        <v>298</v>
      </c>
    </row>
    <row r="6" spans="1:2" ht="11.25">
      <c r="A6" s="63" t="s">
        <v>296</v>
      </c>
      <c r="B6" s="63">
        <v>1</v>
      </c>
    </row>
    <row r="7" spans="1:2" ht="11.25">
      <c r="A7" s="63" t="s">
        <v>287</v>
      </c>
      <c r="B7" s="63">
        <v>2</v>
      </c>
    </row>
    <row r="9" ht="12" thickBot="1"/>
    <row r="10" spans="1:13" ht="12" thickBot="1">
      <c r="A10" s="79" t="s">
        <v>292</v>
      </c>
      <c r="B10" s="80" t="s">
        <v>311</v>
      </c>
      <c r="C10" s="81" t="s">
        <v>312</v>
      </c>
      <c r="D10" s="76" t="s">
        <v>249</v>
      </c>
      <c r="E10" s="91">
        <v>1</v>
      </c>
      <c r="F10" s="91">
        <v>2</v>
      </c>
      <c r="G10" s="91">
        <v>3</v>
      </c>
      <c r="H10" s="91">
        <v>4</v>
      </c>
      <c r="I10" s="91">
        <v>5</v>
      </c>
      <c r="J10" s="91">
        <v>6</v>
      </c>
      <c r="K10" s="91">
        <v>7</v>
      </c>
      <c r="L10" s="92">
        <v>8</v>
      </c>
      <c r="M10" s="73"/>
    </row>
    <row r="11" spans="1:13" ht="12.75">
      <c r="A11" s="82">
        <v>1</v>
      </c>
      <c r="B11" s="83" t="s">
        <v>188</v>
      </c>
      <c r="C11" s="84" t="s">
        <v>45</v>
      </c>
      <c r="D11" s="77">
        <v>27</v>
      </c>
      <c r="E11" s="93">
        <v>6</v>
      </c>
      <c r="F11" s="93">
        <v>5</v>
      </c>
      <c r="G11" s="94">
        <v>11</v>
      </c>
      <c r="H11" s="93">
        <v>2</v>
      </c>
      <c r="I11" s="93">
        <v>2</v>
      </c>
      <c r="J11" s="93">
        <v>1</v>
      </c>
      <c r="K11" s="93">
        <v>4</v>
      </c>
      <c r="L11" s="95">
        <v>7</v>
      </c>
      <c r="M11" s="73"/>
    </row>
    <row r="12" spans="1:13" ht="12.75">
      <c r="A12" s="82">
        <v>2</v>
      </c>
      <c r="B12" s="83" t="s">
        <v>240</v>
      </c>
      <c r="C12" s="84" t="s">
        <v>54</v>
      </c>
      <c r="D12" s="77">
        <v>28</v>
      </c>
      <c r="E12" s="93">
        <v>1</v>
      </c>
      <c r="F12" s="93">
        <v>1</v>
      </c>
      <c r="G12" s="93">
        <v>4</v>
      </c>
      <c r="H12" s="93">
        <v>4</v>
      </c>
      <c r="I12" s="93">
        <v>4</v>
      </c>
      <c r="J12" s="93">
        <v>6</v>
      </c>
      <c r="K12" s="94">
        <v>12</v>
      </c>
      <c r="L12" s="95">
        <v>8</v>
      </c>
      <c r="M12" s="73"/>
    </row>
    <row r="13" spans="1:13" ht="12.75">
      <c r="A13" s="82">
        <v>3</v>
      </c>
      <c r="B13" s="83" t="s">
        <v>213</v>
      </c>
      <c r="C13" s="84" t="s">
        <v>146</v>
      </c>
      <c r="D13" s="77">
        <v>35</v>
      </c>
      <c r="E13" s="93">
        <v>2</v>
      </c>
      <c r="F13" s="93">
        <v>8</v>
      </c>
      <c r="G13" s="93">
        <v>9</v>
      </c>
      <c r="H13" s="94">
        <v>15</v>
      </c>
      <c r="I13" s="93">
        <v>5</v>
      </c>
      <c r="J13" s="93">
        <v>5</v>
      </c>
      <c r="K13" s="93">
        <v>5</v>
      </c>
      <c r="L13" s="95">
        <v>1</v>
      </c>
      <c r="M13" s="73"/>
    </row>
    <row r="14" spans="1:13" ht="12.75">
      <c r="A14" s="82">
        <v>4</v>
      </c>
      <c r="B14" s="83" t="s">
        <v>253</v>
      </c>
      <c r="C14" s="84" t="s">
        <v>198</v>
      </c>
      <c r="D14" s="77">
        <v>42</v>
      </c>
      <c r="E14" s="93">
        <v>7</v>
      </c>
      <c r="F14" s="93">
        <v>2</v>
      </c>
      <c r="G14" s="94">
        <v>12</v>
      </c>
      <c r="H14" s="93">
        <v>1</v>
      </c>
      <c r="I14" s="93">
        <v>9</v>
      </c>
      <c r="J14" s="93">
        <v>9</v>
      </c>
      <c r="K14" s="93">
        <v>10</v>
      </c>
      <c r="L14" s="95">
        <v>4</v>
      </c>
      <c r="M14" s="73"/>
    </row>
    <row r="15" spans="1:13" ht="12.75">
      <c r="A15" s="82">
        <v>5</v>
      </c>
      <c r="B15" s="85" t="s">
        <v>75</v>
      </c>
      <c r="C15" s="86" t="s">
        <v>105</v>
      </c>
      <c r="D15" s="77">
        <v>42</v>
      </c>
      <c r="E15" s="93">
        <v>4</v>
      </c>
      <c r="F15" s="94">
        <v>10</v>
      </c>
      <c r="G15" s="93">
        <v>10</v>
      </c>
      <c r="H15" s="93">
        <v>5</v>
      </c>
      <c r="I15" s="93">
        <v>8</v>
      </c>
      <c r="J15" s="93">
        <v>4</v>
      </c>
      <c r="K15" s="93">
        <v>2</v>
      </c>
      <c r="L15" s="95">
        <v>9</v>
      </c>
      <c r="M15" s="73"/>
    </row>
    <row r="16" spans="1:13" ht="12.75">
      <c r="A16" s="82">
        <v>6</v>
      </c>
      <c r="B16" s="83" t="s">
        <v>68</v>
      </c>
      <c r="C16" s="84" t="s">
        <v>193</v>
      </c>
      <c r="D16" s="77">
        <v>47</v>
      </c>
      <c r="E16" s="93">
        <v>8</v>
      </c>
      <c r="F16" s="93">
        <v>7</v>
      </c>
      <c r="G16" s="94">
        <v>17</v>
      </c>
      <c r="H16" s="93">
        <v>11</v>
      </c>
      <c r="I16" s="93">
        <v>1</v>
      </c>
      <c r="J16" s="93">
        <v>3</v>
      </c>
      <c r="K16" s="93">
        <v>14</v>
      </c>
      <c r="L16" s="95">
        <v>3</v>
      </c>
      <c r="M16" s="73"/>
    </row>
    <row r="17" spans="1:13" ht="12.75">
      <c r="A17" s="82">
        <v>7</v>
      </c>
      <c r="B17" s="83" t="s">
        <v>254</v>
      </c>
      <c r="C17" s="84" t="s">
        <v>159</v>
      </c>
      <c r="D17" s="77">
        <v>47</v>
      </c>
      <c r="E17" s="93">
        <v>14</v>
      </c>
      <c r="F17" s="93">
        <v>4</v>
      </c>
      <c r="G17" s="93">
        <v>2</v>
      </c>
      <c r="H17" s="94">
        <v>17</v>
      </c>
      <c r="I17" s="93">
        <v>6</v>
      </c>
      <c r="J17" s="93">
        <v>2</v>
      </c>
      <c r="K17" s="93">
        <v>13</v>
      </c>
      <c r="L17" s="95">
        <v>6</v>
      </c>
      <c r="M17" s="73"/>
    </row>
    <row r="18" spans="1:13" ht="12.75">
      <c r="A18" s="82">
        <v>8</v>
      </c>
      <c r="B18" s="83" t="s">
        <v>63</v>
      </c>
      <c r="C18" s="84" t="s">
        <v>64</v>
      </c>
      <c r="D18" s="77">
        <v>50</v>
      </c>
      <c r="E18" s="93">
        <v>5</v>
      </c>
      <c r="F18" s="93">
        <v>6</v>
      </c>
      <c r="G18" s="93">
        <v>7</v>
      </c>
      <c r="H18" s="94">
        <v>15</v>
      </c>
      <c r="I18" s="93">
        <v>10</v>
      </c>
      <c r="J18" s="93">
        <v>8</v>
      </c>
      <c r="K18" s="93">
        <v>1</v>
      </c>
      <c r="L18" s="95">
        <v>13</v>
      </c>
      <c r="M18" s="73"/>
    </row>
    <row r="19" spans="1:13" ht="12.75">
      <c r="A19" s="82">
        <v>9</v>
      </c>
      <c r="B19" s="83" t="s">
        <v>11</v>
      </c>
      <c r="C19" s="84" t="s">
        <v>95</v>
      </c>
      <c r="D19" s="77">
        <v>56</v>
      </c>
      <c r="E19" s="94">
        <v>11</v>
      </c>
      <c r="F19" s="93">
        <v>11</v>
      </c>
      <c r="G19" s="93">
        <v>6</v>
      </c>
      <c r="H19" s="93">
        <v>3</v>
      </c>
      <c r="I19" s="93">
        <v>7</v>
      </c>
      <c r="J19" s="93">
        <v>10</v>
      </c>
      <c r="K19" s="93">
        <v>8</v>
      </c>
      <c r="L19" s="95">
        <v>11</v>
      </c>
      <c r="M19" s="73"/>
    </row>
    <row r="20" spans="1:13" ht="12.75">
      <c r="A20" s="82">
        <v>10</v>
      </c>
      <c r="B20" s="83" t="s">
        <v>209</v>
      </c>
      <c r="C20" s="84" t="s">
        <v>106</v>
      </c>
      <c r="D20" s="77">
        <v>58</v>
      </c>
      <c r="E20" s="93">
        <v>9</v>
      </c>
      <c r="F20" s="93">
        <v>17</v>
      </c>
      <c r="G20" s="93">
        <v>16</v>
      </c>
      <c r="H20" s="93">
        <v>8</v>
      </c>
      <c r="I20" s="93">
        <v>3</v>
      </c>
      <c r="J20" s="94" t="s">
        <v>307</v>
      </c>
      <c r="K20" s="93">
        <v>3</v>
      </c>
      <c r="L20" s="95">
        <v>2</v>
      </c>
      <c r="M20" s="73"/>
    </row>
    <row r="21" spans="1:13" ht="12.75">
      <c r="A21" s="82">
        <v>11</v>
      </c>
      <c r="B21" s="85" t="s">
        <v>25</v>
      </c>
      <c r="C21" s="86" t="s">
        <v>6</v>
      </c>
      <c r="D21" s="77">
        <v>65</v>
      </c>
      <c r="E21" s="93">
        <v>12</v>
      </c>
      <c r="F21" s="93">
        <v>3</v>
      </c>
      <c r="G21" s="93">
        <v>18</v>
      </c>
      <c r="H21" s="93">
        <v>14</v>
      </c>
      <c r="I21" s="94" t="s">
        <v>307</v>
      </c>
      <c r="J21" s="93">
        <v>7</v>
      </c>
      <c r="K21" s="93">
        <v>6</v>
      </c>
      <c r="L21" s="95">
        <v>5</v>
      </c>
      <c r="M21" s="73"/>
    </row>
    <row r="22" spans="1:13" ht="12.75">
      <c r="A22" s="82">
        <v>12</v>
      </c>
      <c r="B22" s="87" t="s">
        <v>313</v>
      </c>
      <c r="C22" s="84" t="s">
        <v>218</v>
      </c>
      <c r="D22" s="77">
        <v>69</v>
      </c>
      <c r="E22" s="93">
        <v>16</v>
      </c>
      <c r="F22" s="94" t="s">
        <v>308</v>
      </c>
      <c r="G22" s="93">
        <v>8</v>
      </c>
      <c r="H22" s="93">
        <v>6</v>
      </c>
      <c r="I22" s="93">
        <v>11</v>
      </c>
      <c r="J22" s="93">
        <v>11</v>
      </c>
      <c r="K22" s="93">
        <v>7</v>
      </c>
      <c r="L22" s="95">
        <v>10</v>
      </c>
      <c r="M22" s="73"/>
    </row>
    <row r="23" spans="1:13" ht="12.75">
      <c r="A23" s="82">
        <v>13</v>
      </c>
      <c r="B23" s="83" t="s">
        <v>256</v>
      </c>
      <c r="C23" s="84" t="s">
        <v>34</v>
      </c>
      <c r="D23" s="77">
        <v>71</v>
      </c>
      <c r="E23" s="93">
        <v>15</v>
      </c>
      <c r="F23" s="93">
        <v>14</v>
      </c>
      <c r="G23" s="93">
        <v>1</v>
      </c>
      <c r="H23" s="93">
        <v>7</v>
      </c>
      <c r="I23" s="94">
        <v>18</v>
      </c>
      <c r="J23" s="93">
        <v>13</v>
      </c>
      <c r="K23" s="93">
        <v>9</v>
      </c>
      <c r="L23" s="95">
        <v>12</v>
      </c>
      <c r="M23" s="73"/>
    </row>
    <row r="24" spans="1:13" ht="12.75">
      <c r="A24" s="82">
        <v>14</v>
      </c>
      <c r="B24" s="83" t="s">
        <v>112</v>
      </c>
      <c r="C24" s="84" t="s">
        <v>107</v>
      </c>
      <c r="D24" s="77">
        <v>88</v>
      </c>
      <c r="E24" s="93">
        <v>10</v>
      </c>
      <c r="F24" s="94">
        <v>20</v>
      </c>
      <c r="G24" s="93">
        <v>3</v>
      </c>
      <c r="H24" s="93">
        <v>12</v>
      </c>
      <c r="I24" s="93">
        <v>12</v>
      </c>
      <c r="J24" s="93">
        <v>18</v>
      </c>
      <c r="K24" s="93">
        <v>17</v>
      </c>
      <c r="L24" s="95">
        <v>16</v>
      </c>
      <c r="M24" s="73"/>
    </row>
    <row r="25" spans="1:13" ht="12.75">
      <c r="A25" s="82">
        <v>15</v>
      </c>
      <c r="B25" s="83" t="s">
        <v>257</v>
      </c>
      <c r="C25" s="84" t="s">
        <v>103</v>
      </c>
      <c r="D25" s="77">
        <v>96</v>
      </c>
      <c r="E25" s="93">
        <v>3</v>
      </c>
      <c r="F25" s="93">
        <v>9</v>
      </c>
      <c r="G25" s="93">
        <v>21</v>
      </c>
      <c r="H25" s="93">
        <v>9</v>
      </c>
      <c r="I25" s="93">
        <v>14</v>
      </c>
      <c r="J25" s="93">
        <v>15</v>
      </c>
      <c r="K25" s="94" t="s">
        <v>306</v>
      </c>
      <c r="L25" s="95" t="s">
        <v>306</v>
      </c>
      <c r="M25" s="73"/>
    </row>
    <row r="26" spans="1:13" ht="12.75">
      <c r="A26" s="82">
        <v>16</v>
      </c>
      <c r="B26" s="83" t="s">
        <v>12</v>
      </c>
      <c r="C26" s="84" t="s">
        <v>219</v>
      </c>
      <c r="D26" s="77">
        <v>99</v>
      </c>
      <c r="E26" s="94">
        <v>19</v>
      </c>
      <c r="F26" s="93">
        <v>13</v>
      </c>
      <c r="G26" s="93">
        <v>5</v>
      </c>
      <c r="H26" s="93">
        <v>8</v>
      </c>
      <c r="I26" s="93">
        <v>16</v>
      </c>
      <c r="J26" s="93">
        <v>14</v>
      </c>
      <c r="K26" s="93">
        <v>18</v>
      </c>
      <c r="L26" s="95">
        <v>15</v>
      </c>
      <c r="M26" s="73"/>
    </row>
    <row r="27" spans="1:13" ht="12.75">
      <c r="A27" s="82">
        <v>17</v>
      </c>
      <c r="B27" s="83" t="s">
        <v>129</v>
      </c>
      <c r="C27" s="84" t="s">
        <v>130</v>
      </c>
      <c r="D27" s="77">
        <v>101</v>
      </c>
      <c r="E27" s="94">
        <v>21</v>
      </c>
      <c r="F27" s="93">
        <v>18</v>
      </c>
      <c r="G27" s="93">
        <v>15</v>
      </c>
      <c r="H27" s="93">
        <v>10</v>
      </c>
      <c r="I27" s="93">
        <v>13</v>
      </c>
      <c r="J27" s="93">
        <v>12</v>
      </c>
      <c r="K27" s="93">
        <v>19</v>
      </c>
      <c r="L27" s="95">
        <v>14</v>
      </c>
      <c r="M27" s="73"/>
    </row>
    <row r="28" spans="1:13" ht="12.75">
      <c r="A28" s="82">
        <v>18</v>
      </c>
      <c r="B28" s="83" t="s">
        <v>154</v>
      </c>
      <c r="C28" s="84" t="s">
        <v>145</v>
      </c>
      <c r="D28" s="77">
        <v>105</v>
      </c>
      <c r="E28" s="93">
        <v>17</v>
      </c>
      <c r="F28" s="93">
        <v>12</v>
      </c>
      <c r="G28" s="93">
        <v>14</v>
      </c>
      <c r="H28" s="93">
        <v>16</v>
      </c>
      <c r="I28" s="93">
        <v>15</v>
      </c>
      <c r="J28" s="93">
        <v>16</v>
      </c>
      <c r="K28" s="93">
        <v>15</v>
      </c>
      <c r="L28" s="96">
        <v>18</v>
      </c>
      <c r="M28" s="73"/>
    </row>
    <row r="29" spans="1:13" ht="12.75">
      <c r="A29" s="82">
        <v>19</v>
      </c>
      <c r="B29" s="83" t="s">
        <v>222</v>
      </c>
      <c r="C29" s="84" t="s">
        <v>221</v>
      </c>
      <c r="D29" s="77">
        <v>115</v>
      </c>
      <c r="E29" s="94">
        <v>20</v>
      </c>
      <c r="F29" s="93">
        <v>16</v>
      </c>
      <c r="G29" s="93">
        <v>13</v>
      </c>
      <c r="H29" s="93">
        <v>19</v>
      </c>
      <c r="I29" s="93">
        <v>17</v>
      </c>
      <c r="J29" s="93">
        <v>17</v>
      </c>
      <c r="K29" s="93">
        <v>16</v>
      </c>
      <c r="L29" s="95">
        <v>17</v>
      </c>
      <c r="M29" s="73"/>
    </row>
    <row r="30" spans="1:13" ht="12.75">
      <c r="A30" s="82">
        <v>20</v>
      </c>
      <c r="B30" s="83" t="s">
        <v>44</v>
      </c>
      <c r="C30" s="84" t="s">
        <v>214</v>
      </c>
      <c r="D30" s="77">
        <v>139</v>
      </c>
      <c r="E30" s="93">
        <v>22</v>
      </c>
      <c r="F30" s="93">
        <v>21</v>
      </c>
      <c r="G30" s="93">
        <v>22</v>
      </c>
      <c r="H30" s="94" t="s">
        <v>306</v>
      </c>
      <c r="I30" s="93">
        <v>19</v>
      </c>
      <c r="J30" s="93">
        <v>19</v>
      </c>
      <c r="K30" s="93">
        <v>11</v>
      </c>
      <c r="L30" s="95" t="s">
        <v>306</v>
      </c>
      <c r="M30" s="73"/>
    </row>
    <row r="31" spans="1:13" ht="12.75">
      <c r="A31" s="82">
        <v>21</v>
      </c>
      <c r="B31" s="83" t="s">
        <v>73</v>
      </c>
      <c r="C31" s="84" t="s">
        <v>152</v>
      </c>
      <c r="D31" s="77">
        <v>148</v>
      </c>
      <c r="E31" s="93">
        <v>13</v>
      </c>
      <c r="F31" s="93">
        <v>15</v>
      </c>
      <c r="G31" s="93">
        <v>20</v>
      </c>
      <c r="H31" s="94" t="s">
        <v>306</v>
      </c>
      <c r="I31" s="93" t="s">
        <v>306</v>
      </c>
      <c r="J31" s="93" t="s">
        <v>306</v>
      </c>
      <c r="K31" s="93" t="s">
        <v>306</v>
      </c>
      <c r="L31" s="95" t="s">
        <v>306</v>
      </c>
      <c r="M31" s="73"/>
    </row>
    <row r="32" spans="1:13" ht="12.75">
      <c r="A32" s="82">
        <v>22</v>
      </c>
      <c r="B32" s="83" t="s">
        <v>153</v>
      </c>
      <c r="C32" s="84" t="s">
        <v>19</v>
      </c>
      <c r="D32" s="77">
        <v>151</v>
      </c>
      <c r="E32" s="93">
        <v>18</v>
      </c>
      <c r="F32" s="93">
        <v>19</v>
      </c>
      <c r="G32" s="93">
        <v>19</v>
      </c>
      <c r="H32" s="93">
        <v>20</v>
      </c>
      <c r="I32" s="94" t="s">
        <v>306</v>
      </c>
      <c r="J32" s="93" t="s">
        <v>306</v>
      </c>
      <c r="K32" s="93" t="s">
        <v>306</v>
      </c>
      <c r="L32" s="95" t="s">
        <v>306</v>
      </c>
      <c r="M32" s="73"/>
    </row>
    <row r="33" spans="1:13" ht="12.75">
      <c r="A33" s="82"/>
      <c r="B33" s="83"/>
      <c r="C33" s="84"/>
      <c r="D33" s="77"/>
      <c r="E33" s="97"/>
      <c r="F33" s="97"/>
      <c r="G33" s="98"/>
      <c r="H33" s="98"/>
      <c r="I33" s="98"/>
      <c r="J33" s="98"/>
      <c r="K33" s="98"/>
      <c r="L33" s="99"/>
      <c r="M33" s="73"/>
    </row>
    <row r="34" spans="1:13" ht="13.5" thickBot="1">
      <c r="A34" s="88"/>
      <c r="B34" s="89"/>
      <c r="C34" s="90"/>
      <c r="D34" s="78"/>
      <c r="E34" s="100"/>
      <c r="F34" s="100"/>
      <c r="G34" s="101"/>
      <c r="H34" s="101"/>
      <c r="I34" s="101"/>
      <c r="J34" s="101"/>
      <c r="K34" s="101"/>
      <c r="L34" s="102"/>
      <c r="M34" s="73"/>
    </row>
    <row r="35" spans="5:13" ht="11.25">
      <c r="E35" s="73"/>
      <c r="F35" s="73"/>
      <c r="G35" s="73"/>
      <c r="H35" s="73"/>
      <c r="I35" s="73"/>
      <c r="J35" s="73"/>
      <c r="K35" s="73"/>
      <c r="L35" s="73"/>
      <c r="M35" s="73"/>
    </row>
    <row r="36" spans="5:13" ht="11.25">
      <c r="E36" s="73"/>
      <c r="F36" s="73"/>
      <c r="G36" s="73"/>
      <c r="H36" s="73"/>
      <c r="I36" s="73"/>
      <c r="J36" s="73"/>
      <c r="K36" s="73"/>
      <c r="L36" s="73"/>
      <c r="M36" s="73"/>
    </row>
    <row r="37" spans="5:13" ht="11.25">
      <c r="E37" s="73"/>
      <c r="F37" s="73"/>
      <c r="G37" s="73"/>
      <c r="H37" s="73"/>
      <c r="I37" s="73"/>
      <c r="J37" s="73"/>
      <c r="K37" s="73"/>
      <c r="L37" s="73"/>
      <c r="M37" s="73"/>
    </row>
    <row r="38" spans="5:13" ht="11.25">
      <c r="E38" s="73"/>
      <c r="F38" s="73"/>
      <c r="G38" s="73"/>
      <c r="H38" s="73"/>
      <c r="I38" s="73"/>
      <c r="J38" s="73"/>
      <c r="K38" s="73"/>
      <c r="L38" s="73"/>
      <c r="M38" s="73"/>
    </row>
    <row r="39" spans="5:13" ht="11.25">
      <c r="E39" s="73"/>
      <c r="F39" s="73"/>
      <c r="G39" s="73"/>
      <c r="H39" s="73"/>
      <c r="I39" s="73"/>
      <c r="J39" s="73"/>
      <c r="K39" s="73"/>
      <c r="L39" s="73"/>
      <c r="M39" s="73"/>
    </row>
    <row r="40" spans="5:13" ht="11.25">
      <c r="E40" s="73"/>
      <c r="F40" s="73"/>
      <c r="G40" s="73"/>
      <c r="H40" s="73"/>
      <c r="I40" s="73"/>
      <c r="J40" s="73"/>
      <c r="K40" s="73"/>
      <c r="L40" s="73"/>
      <c r="M40" s="73"/>
    </row>
  </sheetData>
  <sheetProtection/>
  <printOptions/>
  <pageMargins left="0.7" right="0.7" top="0.75" bottom="0.75" header="0.3" footer="0.3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2"/>
  <sheetViews>
    <sheetView zoomScalePageLayoutView="0" workbookViewId="0" topLeftCell="A1">
      <selection activeCell="C12" sqref="C12"/>
    </sheetView>
  </sheetViews>
  <sheetFormatPr defaultColWidth="12" defaultRowHeight="11.25"/>
  <cols>
    <col min="1" max="1" width="10.66015625" style="52" customWidth="1"/>
    <col min="2" max="2" width="20.16015625" style="103" customWidth="1"/>
    <col min="3" max="3" width="33.16015625" style="52" customWidth="1"/>
    <col min="4" max="4" width="26" style="52" bestFit="1" customWidth="1"/>
    <col min="5" max="5" width="33.16015625" style="52" customWidth="1"/>
    <col min="6" max="6" width="19.16015625" style="52" bestFit="1" customWidth="1"/>
    <col min="7" max="7" width="24" style="52" customWidth="1"/>
    <col min="8" max="8" width="24" style="52" bestFit="1" customWidth="1"/>
    <col min="9" max="9" width="14.16015625" style="52" customWidth="1"/>
    <col min="10" max="10" width="12" style="52" customWidth="1"/>
  </cols>
  <sheetData>
    <row r="1" ht="15.75" thickBot="1"/>
    <row r="2" spans="2:16" ht="15">
      <c r="B2" s="141" t="s">
        <v>315</v>
      </c>
      <c r="C2" s="144" t="s">
        <v>316</v>
      </c>
      <c r="D2" s="144" t="s">
        <v>289</v>
      </c>
      <c r="E2" s="144" t="s">
        <v>290</v>
      </c>
      <c r="F2" s="144" t="s">
        <v>291</v>
      </c>
      <c r="G2" s="144" t="s">
        <v>285</v>
      </c>
      <c r="H2" s="144" t="s">
        <v>377</v>
      </c>
      <c r="I2" s="144" t="s">
        <v>156</v>
      </c>
      <c r="K2" s="73"/>
      <c r="L2" s="73"/>
      <c r="M2" s="73"/>
      <c r="N2" s="73"/>
      <c r="O2" s="73"/>
      <c r="P2" s="73"/>
    </row>
    <row r="3" spans="2:16" ht="15">
      <c r="B3" s="142">
        <v>1</v>
      </c>
      <c r="C3" s="145" t="s">
        <v>105</v>
      </c>
      <c r="D3" s="145" t="s">
        <v>64</v>
      </c>
      <c r="E3" s="145" t="s">
        <v>105</v>
      </c>
      <c r="F3" s="145" t="s">
        <v>70</v>
      </c>
      <c r="G3" s="145" t="s">
        <v>194</v>
      </c>
      <c r="H3" s="145" t="s">
        <v>105</v>
      </c>
      <c r="I3" s="145" t="s">
        <v>158</v>
      </c>
      <c r="K3" s="108"/>
      <c r="L3" s="108"/>
      <c r="M3" s="108"/>
      <c r="N3" s="108"/>
      <c r="O3" s="108"/>
      <c r="P3" s="108"/>
    </row>
    <row r="4" spans="2:16" ht="15">
      <c r="B4" s="142">
        <v>2</v>
      </c>
      <c r="C4" s="145" t="s">
        <v>198</v>
      </c>
      <c r="D4" s="145" t="s">
        <v>134</v>
      </c>
      <c r="E4" s="145" t="s">
        <v>198</v>
      </c>
      <c r="F4" s="145" t="s">
        <v>20</v>
      </c>
      <c r="G4" s="145" t="s">
        <v>170</v>
      </c>
      <c r="H4" s="145" t="s">
        <v>159</v>
      </c>
      <c r="I4" s="145" t="s">
        <v>35</v>
      </c>
      <c r="K4" s="73"/>
      <c r="L4" s="73"/>
      <c r="M4" s="73"/>
      <c r="N4" s="73"/>
      <c r="O4" s="73"/>
      <c r="P4" s="73"/>
    </row>
    <row r="5" spans="2:9" ht="15">
      <c r="B5" s="142">
        <v>3</v>
      </c>
      <c r="C5" s="145" t="s">
        <v>33</v>
      </c>
      <c r="D5" s="145" t="s">
        <v>14</v>
      </c>
      <c r="E5" s="145" t="s">
        <v>33</v>
      </c>
      <c r="F5" s="145" t="s">
        <v>29</v>
      </c>
      <c r="G5" s="145" t="s">
        <v>326</v>
      </c>
      <c r="H5" s="145" t="s">
        <v>130</v>
      </c>
      <c r="I5" s="145" t="s">
        <v>46</v>
      </c>
    </row>
    <row r="6" spans="2:9" ht="15">
      <c r="B6" s="142">
        <v>4</v>
      </c>
      <c r="C6" s="145" t="s">
        <v>193</v>
      </c>
      <c r="D6" s="145" t="s">
        <v>148</v>
      </c>
      <c r="E6" s="145" t="s">
        <v>193</v>
      </c>
      <c r="F6" s="145" t="s">
        <v>130</v>
      </c>
      <c r="G6" s="145" t="s">
        <v>561</v>
      </c>
      <c r="H6" s="145" t="s">
        <v>70</v>
      </c>
      <c r="I6" s="145" t="s">
        <v>58</v>
      </c>
    </row>
    <row r="7" spans="2:9" ht="15.75" thickBot="1">
      <c r="B7" s="143">
        <v>5</v>
      </c>
      <c r="C7" s="146" t="s">
        <v>45</v>
      </c>
      <c r="D7" s="146" t="s">
        <v>155</v>
      </c>
      <c r="E7" s="146" t="s">
        <v>45</v>
      </c>
      <c r="F7" s="146" t="s">
        <v>135</v>
      </c>
      <c r="G7" s="146" t="s">
        <v>133</v>
      </c>
      <c r="H7" s="146" t="s">
        <v>107</v>
      </c>
      <c r="I7" s="146" t="s">
        <v>36</v>
      </c>
    </row>
    <row r="8" spans="3:8" ht="15">
      <c r="C8" s="264"/>
      <c r="H8" s="52" t="s">
        <v>5</v>
      </c>
    </row>
    <row r="9" spans="1:3" ht="15">
      <c r="A9" s="262"/>
      <c r="B9" s="265" t="s">
        <v>566</v>
      </c>
      <c r="C9" s="264"/>
    </row>
    <row r="11" spans="1:10" ht="18">
      <c r="A11"/>
      <c r="B11" s="106"/>
      <c r="C11" s="106"/>
      <c r="D11"/>
      <c r="E11" s="65"/>
      <c r="F11"/>
      <c r="G11"/>
      <c r="H11"/>
      <c r="I11"/>
      <c r="J11"/>
    </row>
    <row r="12" spans="1:10" ht="18">
      <c r="A12"/>
      <c r="B12" s="106"/>
      <c r="C12"/>
      <c r="D12"/>
      <c r="E12" s="65"/>
      <c r="F12"/>
      <c r="G12"/>
      <c r="H12"/>
      <c r="I12"/>
      <c r="J1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2"/>
  <sheetViews>
    <sheetView zoomScalePageLayoutView="0" workbookViewId="0" topLeftCell="A1">
      <selection activeCell="AE15" sqref="AE15"/>
    </sheetView>
  </sheetViews>
  <sheetFormatPr defaultColWidth="12" defaultRowHeight="11.25"/>
  <cols>
    <col min="1" max="1" width="12" style="0" customWidth="1"/>
    <col min="2" max="2" width="19.66015625" style="106" bestFit="1" customWidth="1"/>
    <col min="3" max="3" width="13.5" style="0" hidden="1" customWidth="1"/>
    <col min="4" max="4" width="6" style="0" hidden="1" customWidth="1"/>
    <col min="5" max="5" width="27.5" style="65" hidden="1" customWidth="1"/>
    <col min="6" max="6" width="6" style="0" hidden="1" customWidth="1"/>
    <col min="7" max="7" width="17.66015625" style="0" hidden="1" customWidth="1"/>
    <col min="8" max="8" width="6" style="0" hidden="1" customWidth="1"/>
    <col min="9" max="9" width="13.5" style="0" hidden="1" customWidth="1"/>
    <col min="10" max="10" width="6" style="0" hidden="1" customWidth="1"/>
    <col min="11" max="11" width="11.5" style="0" hidden="1" customWidth="1"/>
    <col min="12" max="12" width="6" style="0" hidden="1" customWidth="1"/>
    <col min="13" max="13" width="10.16015625" style="0" hidden="1" customWidth="1"/>
    <col min="14" max="14" width="6" style="0" hidden="1" customWidth="1"/>
    <col min="15" max="15" width="10.66015625" style="0" hidden="1" customWidth="1"/>
    <col min="16" max="16" width="6" style="0" hidden="1" customWidth="1"/>
    <col min="17" max="17" width="11.66015625" style="0" hidden="1" customWidth="1"/>
    <col min="18" max="18" width="6" style="0" hidden="1" customWidth="1"/>
    <col min="19" max="19" width="11.66015625" style="0" hidden="1" customWidth="1"/>
    <col min="20" max="20" width="6" style="0" hidden="1" customWidth="1"/>
    <col min="21" max="21" width="11.66015625" style="0" hidden="1" customWidth="1"/>
    <col min="22" max="22" width="9.16015625" style="0" hidden="1" customWidth="1"/>
    <col min="23" max="23" width="10.16015625" style="0" hidden="1" customWidth="1"/>
    <col min="24" max="26" width="9.16015625" style="0" hidden="1" customWidth="1"/>
    <col min="27" max="27" width="11.66015625" style="0" hidden="1" customWidth="1"/>
    <col min="28" max="28" width="9.16015625" style="0" hidden="1" customWidth="1"/>
    <col min="29" max="29" width="11.66015625" style="0" hidden="1" customWidth="1"/>
    <col min="30" max="30" width="9.16015625" style="0" hidden="1" customWidth="1"/>
    <col min="31" max="31" width="13.16015625" style="0" customWidth="1"/>
    <col min="32" max="32" width="9.16015625" style="0" bestFit="1" customWidth="1"/>
  </cols>
  <sheetData>
    <row r="1" spans="1:2" ht="18">
      <c r="A1" s="73"/>
      <c r="B1" s="105"/>
    </row>
    <row r="2" spans="1:34" ht="18.75" thickBot="1">
      <c r="A2" s="73"/>
      <c r="B2" s="105"/>
      <c r="C2" s="73"/>
      <c r="D2" s="73"/>
      <c r="E2" s="98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</row>
    <row r="3" spans="1:34" ht="30.75" thickBot="1">
      <c r="A3" s="107"/>
      <c r="B3" s="109" t="s">
        <v>318</v>
      </c>
      <c r="C3" s="248" t="s">
        <v>78</v>
      </c>
      <c r="D3" s="60">
        <v>1</v>
      </c>
      <c r="E3" s="249" t="s">
        <v>267</v>
      </c>
      <c r="F3" s="61">
        <f>D3+1</f>
        <v>2</v>
      </c>
      <c r="G3" s="248" t="s">
        <v>259</v>
      </c>
      <c r="H3" s="60">
        <f>F3+1</f>
        <v>3</v>
      </c>
      <c r="I3" s="249" t="s">
        <v>266</v>
      </c>
      <c r="J3" s="61">
        <f>H3+1</f>
        <v>4</v>
      </c>
      <c r="K3" s="248" t="s">
        <v>376</v>
      </c>
      <c r="L3" s="60">
        <f>J3+1</f>
        <v>5</v>
      </c>
      <c r="M3" s="249" t="s">
        <v>121</v>
      </c>
      <c r="N3" s="61">
        <f>L3+1</f>
        <v>6</v>
      </c>
      <c r="O3" s="248" t="s">
        <v>27</v>
      </c>
      <c r="P3" s="60">
        <f>N3+1</f>
        <v>7</v>
      </c>
      <c r="Q3" s="249" t="s">
        <v>265</v>
      </c>
      <c r="R3" s="61">
        <f>P3+1</f>
        <v>8</v>
      </c>
      <c r="S3" s="248" t="s">
        <v>260</v>
      </c>
      <c r="T3" s="60">
        <f>R3+1</f>
        <v>9</v>
      </c>
      <c r="U3" s="249" t="s">
        <v>127</v>
      </c>
      <c r="V3" s="61">
        <f>T3+1</f>
        <v>10</v>
      </c>
      <c r="W3" s="248" t="s">
        <v>563</v>
      </c>
      <c r="X3" s="60">
        <v>11</v>
      </c>
      <c r="Y3" s="249" t="s">
        <v>564</v>
      </c>
      <c r="Z3" s="61">
        <f>X3+1</f>
        <v>12</v>
      </c>
      <c r="AA3" s="248" t="s">
        <v>126</v>
      </c>
      <c r="AB3" s="60">
        <v>13</v>
      </c>
      <c r="AC3" s="249" t="s">
        <v>115</v>
      </c>
      <c r="AD3" s="61">
        <f>AB3+1</f>
        <v>14</v>
      </c>
      <c r="AE3" s="248" t="s">
        <v>128</v>
      </c>
      <c r="AF3" s="60">
        <f>AD3+1</f>
        <v>15</v>
      </c>
      <c r="AG3" s="108"/>
      <c r="AH3" s="108"/>
    </row>
    <row r="4" spans="1:34" ht="18">
      <c r="A4" s="73"/>
      <c r="B4" s="137" t="s">
        <v>158</v>
      </c>
      <c r="C4" s="138">
        <v>2698</v>
      </c>
      <c r="D4" s="139"/>
      <c r="E4" s="140">
        <v>3737</v>
      </c>
      <c r="F4" s="139"/>
      <c r="G4" s="140">
        <v>5277</v>
      </c>
      <c r="H4" s="139"/>
      <c r="I4" s="140">
        <v>7001</v>
      </c>
      <c r="J4" s="139"/>
      <c r="K4" s="135"/>
      <c r="L4" s="111"/>
      <c r="M4" s="110"/>
      <c r="N4" s="111"/>
      <c r="O4" s="110"/>
      <c r="P4" s="111"/>
      <c r="Q4" s="140" t="s">
        <v>5</v>
      </c>
      <c r="R4" s="111"/>
      <c r="S4" s="140">
        <v>16689</v>
      </c>
      <c r="T4" s="111"/>
      <c r="U4" s="140">
        <v>20535</v>
      </c>
      <c r="V4" s="111"/>
      <c r="W4" s="140"/>
      <c r="X4" s="111"/>
      <c r="Y4" s="140"/>
      <c r="Z4" s="111"/>
      <c r="AA4" s="140">
        <v>23730</v>
      </c>
      <c r="AB4" s="111"/>
      <c r="AC4" s="116">
        <v>24122</v>
      </c>
      <c r="AD4" s="111"/>
      <c r="AE4" s="135">
        <v>25218</v>
      </c>
      <c r="AF4" s="288">
        <v>1</v>
      </c>
      <c r="AG4" s="73"/>
      <c r="AH4" s="73"/>
    </row>
    <row r="5" spans="2:32" ht="18">
      <c r="B5" s="116" t="s">
        <v>35</v>
      </c>
      <c r="C5" s="112">
        <v>2518</v>
      </c>
      <c r="D5" s="111"/>
      <c r="E5" s="135">
        <v>2518</v>
      </c>
      <c r="F5" s="111"/>
      <c r="G5" s="135">
        <v>6065</v>
      </c>
      <c r="H5" s="111"/>
      <c r="I5" s="135">
        <v>7203</v>
      </c>
      <c r="J5" s="111"/>
      <c r="K5" s="135"/>
      <c r="L5" s="111"/>
      <c r="M5" s="110"/>
      <c r="N5" s="111"/>
      <c r="O5" s="110"/>
      <c r="P5" s="111"/>
      <c r="Q5" s="135" t="s">
        <v>5</v>
      </c>
      <c r="R5" s="111"/>
      <c r="S5" s="135">
        <v>18856</v>
      </c>
      <c r="T5" s="111"/>
      <c r="U5" s="135">
        <v>19970</v>
      </c>
      <c r="V5" s="111"/>
      <c r="W5" s="135"/>
      <c r="X5" s="111"/>
      <c r="Y5" s="135"/>
      <c r="Z5" s="111"/>
      <c r="AA5" s="135">
        <v>21112</v>
      </c>
      <c r="AB5" s="111"/>
      <c r="AC5" s="116">
        <v>22840</v>
      </c>
      <c r="AD5" s="111"/>
      <c r="AE5" s="135">
        <v>22880</v>
      </c>
      <c r="AF5" s="288">
        <v>2</v>
      </c>
    </row>
    <row r="6" spans="2:32" ht="18">
      <c r="B6" s="116" t="s">
        <v>46</v>
      </c>
      <c r="C6" s="112">
        <v>0</v>
      </c>
      <c r="D6" s="111"/>
      <c r="E6" s="135">
        <v>3529</v>
      </c>
      <c r="F6" s="111"/>
      <c r="G6" s="135">
        <v>3529</v>
      </c>
      <c r="H6" s="111"/>
      <c r="I6" s="135">
        <v>3658</v>
      </c>
      <c r="J6" s="111"/>
      <c r="K6" s="135"/>
      <c r="L6" s="111"/>
      <c r="M6" s="110"/>
      <c r="N6" s="111"/>
      <c r="O6" s="110"/>
      <c r="P6" s="111"/>
      <c r="Q6" s="135" t="s">
        <v>5</v>
      </c>
      <c r="R6" s="111"/>
      <c r="S6" s="135">
        <v>14493</v>
      </c>
      <c r="T6" s="111"/>
      <c r="U6" s="135">
        <v>16706</v>
      </c>
      <c r="V6" s="111"/>
      <c r="W6" s="135"/>
      <c r="X6" s="111"/>
      <c r="Y6" s="135"/>
      <c r="Z6" s="111"/>
      <c r="AA6" s="135">
        <v>18969</v>
      </c>
      <c r="AB6" s="111"/>
      <c r="AC6" s="116">
        <v>21132</v>
      </c>
      <c r="AD6" s="111"/>
      <c r="AE6" s="135">
        <v>22603</v>
      </c>
      <c r="AF6" s="288">
        <v>3</v>
      </c>
    </row>
    <row r="7" spans="2:32" ht="18">
      <c r="B7" s="116" t="s">
        <v>58</v>
      </c>
      <c r="C7" s="112">
        <v>2097</v>
      </c>
      <c r="D7" s="111"/>
      <c r="E7" s="135">
        <v>2097</v>
      </c>
      <c r="F7" s="111"/>
      <c r="G7" s="135">
        <v>3043</v>
      </c>
      <c r="H7" s="111"/>
      <c r="I7" s="135">
        <v>5144</v>
      </c>
      <c r="J7" s="111"/>
      <c r="K7" s="135"/>
      <c r="L7" s="111"/>
      <c r="M7" s="110"/>
      <c r="N7" s="111"/>
      <c r="O7" s="110"/>
      <c r="P7" s="111"/>
      <c r="Q7" s="135" t="s">
        <v>5</v>
      </c>
      <c r="R7" s="111"/>
      <c r="S7" s="135">
        <v>10841</v>
      </c>
      <c r="T7" s="111"/>
      <c r="U7" s="135">
        <v>12527</v>
      </c>
      <c r="V7" s="111"/>
      <c r="W7" s="135"/>
      <c r="X7" s="111"/>
      <c r="Y7" s="135"/>
      <c r="Z7" s="111"/>
      <c r="AA7" s="135">
        <v>14049</v>
      </c>
      <c r="AB7" s="111"/>
      <c r="AC7" s="116">
        <v>14049</v>
      </c>
      <c r="AD7" s="111"/>
      <c r="AE7" s="135">
        <v>14555</v>
      </c>
      <c r="AF7" s="288">
        <v>4</v>
      </c>
    </row>
    <row r="8" spans="2:32" ht="18">
      <c r="B8" s="116" t="s">
        <v>36</v>
      </c>
      <c r="C8" s="112">
        <v>1142</v>
      </c>
      <c r="D8" s="111"/>
      <c r="E8" s="135">
        <v>1142</v>
      </c>
      <c r="F8" s="111"/>
      <c r="G8" s="135">
        <v>1921</v>
      </c>
      <c r="H8" s="111"/>
      <c r="I8" s="135">
        <v>3929</v>
      </c>
      <c r="J8" s="111"/>
      <c r="K8" s="135"/>
      <c r="L8" s="111"/>
      <c r="M8" s="110"/>
      <c r="N8" s="111"/>
      <c r="O8" s="110"/>
      <c r="P8" s="111"/>
      <c r="Q8" s="135" t="s">
        <v>5</v>
      </c>
      <c r="R8" s="111"/>
      <c r="S8" s="135">
        <v>8593</v>
      </c>
      <c r="T8" s="111"/>
      <c r="U8" s="135">
        <v>10266</v>
      </c>
      <c r="V8" s="111"/>
      <c r="W8" s="135"/>
      <c r="X8" s="111"/>
      <c r="Y8" s="135"/>
      <c r="Z8" s="111"/>
      <c r="AA8" s="135">
        <v>10823</v>
      </c>
      <c r="AB8" s="111"/>
      <c r="AC8" s="116">
        <v>11217</v>
      </c>
      <c r="AD8" s="111"/>
      <c r="AE8" s="135">
        <v>11217</v>
      </c>
      <c r="AF8" s="288">
        <v>5</v>
      </c>
    </row>
    <row r="9" spans="2:32" ht="18">
      <c r="B9" s="116" t="s">
        <v>48</v>
      </c>
      <c r="C9" s="112">
        <v>0</v>
      </c>
      <c r="D9" s="111"/>
      <c r="E9" s="135">
        <v>1402</v>
      </c>
      <c r="F9" s="111"/>
      <c r="G9" s="135">
        <v>1402</v>
      </c>
      <c r="H9" s="111"/>
      <c r="I9" s="135">
        <v>1671</v>
      </c>
      <c r="J9" s="111"/>
      <c r="K9" s="135"/>
      <c r="L9" s="111"/>
      <c r="M9" s="110"/>
      <c r="N9" s="111"/>
      <c r="O9" s="110"/>
      <c r="P9" s="111"/>
      <c r="Q9" s="135" t="s">
        <v>5</v>
      </c>
      <c r="R9" s="111"/>
      <c r="S9" s="135">
        <v>4823</v>
      </c>
      <c r="T9" s="111"/>
      <c r="U9" s="135">
        <v>6573</v>
      </c>
      <c r="V9" s="111"/>
      <c r="W9" s="135"/>
      <c r="X9" s="111"/>
      <c r="Y9" s="135"/>
      <c r="Z9" s="111"/>
      <c r="AA9" s="135">
        <v>8671</v>
      </c>
      <c r="AB9" s="111"/>
      <c r="AC9" s="116">
        <v>10863</v>
      </c>
      <c r="AD9" s="111"/>
      <c r="AE9" s="135">
        <v>11046</v>
      </c>
      <c r="AF9" s="288">
        <v>6</v>
      </c>
    </row>
    <row r="10" spans="2:32" ht="18">
      <c r="B10" s="116" t="s">
        <v>47</v>
      </c>
      <c r="C10" s="112">
        <v>628</v>
      </c>
      <c r="D10" s="111"/>
      <c r="E10" s="135">
        <v>1283</v>
      </c>
      <c r="F10" s="111"/>
      <c r="G10" s="135">
        <v>1829</v>
      </c>
      <c r="H10" s="111"/>
      <c r="I10" s="135">
        <v>2393</v>
      </c>
      <c r="J10" s="111"/>
      <c r="K10" s="135"/>
      <c r="L10" s="111"/>
      <c r="M10" s="110"/>
      <c r="N10" s="111"/>
      <c r="O10" s="110"/>
      <c r="P10" s="111"/>
      <c r="Q10" s="135" t="s">
        <v>5</v>
      </c>
      <c r="R10" s="111"/>
      <c r="S10" s="135">
        <v>7184</v>
      </c>
      <c r="T10" s="111"/>
      <c r="U10" s="135">
        <v>9777</v>
      </c>
      <c r="V10" s="111"/>
      <c r="W10" s="135"/>
      <c r="X10" s="111"/>
      <c r="Y10" s="135"/>
      <c r="Z10" s="111"/>
      <c r="AA10" s="135">
        <v>9777</v>
      </c>
      <c r="AB10" s="111"/>
      <c r="AC10" s="116">
        <v>10674</v>
      </c>
      <c r="AD10" s="111"/>
      <c r="AE10" s="135">
        <v>10674</v>
      </c>
      <c r="AF10" s="288">
        <v>7</v>
      </c>
    </row>
    <row r="11" spans="2:32" ht="18.75" thickBot="1">
      <c r="B11" s="117" t="s">
        <v>53</v>
      </c>
      <c r="C11" s="113">
        <v>329</v>
      </c>
      <c r="D11" s="114"/>
      <c r="E11" s="136">
        <v>329</v>
      </c>
      <c r="F11" s="114"/>
      <c r="G11" s="136">
        <v>921</v>
      </c>
      <c r="H11" s="114"/>
      <c r="I11" s="136">
        <v>1313</v>
      </c>
      <c r="J11" s="114"/>
      <c r="K11" s="136"/>
      <c r="L11" s="114"/>
      <c r="M11" s="115"/>
      <c r="N11" s="114"/>
      <c r="O11" s="115"/>
      <c r="P11" s="114"/>
      <c r="Q11" s="136" t="s">
        <v>5</v>
      </c>
      <c r="R11" s="114"/>
      <c r="S11" s="136">
        <v>3718</v>
      </c>
      <c r="T11" s="114"/>
      <c r="U11" s="136">
        <v>3926</v>
      </c>
      <c r="V11" s="114"/>
      <c r="W11" s="136"/>
      <c r="X11" s="114"/>
      <c r="Y11" s="136"/>
      <c r="Z11" s="114"/>
      <c r="AA11" s="136">
        <v>4588</v>
      </c>
      <c r="AB11" s="114"/>
      <c r="AC11" s="117">
        <v>5035</v>
      </c>
      <c r="AD11" s="114"/>
      <c r="AE11" s="136">
        <v>5577</v>
      </c>
      <c r="AF11" s="289">
        <v>8</v>
      </c>
    </row>
    <row r="12" ht="18">
      <c r="C12" s="10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zoomScale="250" zoomScaleNormal="250" zoomScalePageLayoutView="0" workbookViewId="0" topLeftCell="A7">
      <selection activeCell="D10" sqref="D10"/>
    </sheetView>
  </sheetViews>
  <sheetFormatPr defaultColWidth="12" defaultRowHeight="11.25"/>
  <cols>
    <col min="1" max="1" width="17" style="65" bestFit="1" customWidth="1"/>
    <col min="2" max="2" width="13.5" style="0" bestFit="1" customWidth="1"/>
    <col min="3" max="3" width="29.16015625" style="0" bestFit="1" customWidth="1"/>
    <col min="4" max="4" width="6.5" style="65" customWidth="1"/>
    <col min="5" max="5" width="8" style="65" bestFit="1" customWidth="1"/>
    <col min="6" max="10" width="3.16015625" style="65" bestFit="1" customWidth="1"/>
  </cols>
  <sheetData>
    <row r="1" spans="1:3" ht="11.25">
      <c r="A1" s="201" t="s">
        <v>309</v>
      </c>
      <c r="B1" s="63"/>
      <c r="C1" s="63"/>
    </row>
    <row r="2" spans="1:3" ht="11.25">
      <c r="A2" s="65" t="s">
        <v>310</v>
      </c>
      <c r="B2" s="63">
        <v>15</v>
      </c>
      <c r="C2" s="63"/>
    </row>
    <row r="3" spans="1:3" ht="11.25">
      <c r="A3" s="65" t="s">
        <v>293</v>
      </c>
      <c r="B3" s="75" t="s">
        <v>557</v>
      </c>
      <c r="C3" s="63"/>
    </row>
    <row r="4" spans="1:3" ht="11.25">
      <c r="A4" s="65" t="s">
        <v>294</v>
      </c>
      <c r="B4" s="75" t="s">
        <v>53</v>
      </c>
      <c r="C4" s="63"/>
    </row>
    <row r="5" spans="1:3" ht="11.25">
      <c r="A5" s="65" t="s">
        <v>295</v>
      </c>
      <c r="B5" s="75" t="s">
        <v>558</v>
      </c>
      <c r="C5" s="63"/>
    </row>
    <row r="6" spans="1:3" ht="11.25">
      <c r="A6" s="65" t="s">
        <v>296</v>
      </c>
      <c r="B6" s="63">
        <v>1</v>
      </c>
      <c r="C6" s="63"/>
    </row>
    <row r="7" spans="1:3" ht="11.25">
      <c r="A7" s="65" t="s">
        <v>287</v>
      </c>
      <c r="B7" s="63">
        <v>1</v>
      </c>
      <c r="C7" s="63"/>
    </row>
    <row r="8" ht="11.25"/>
    <row r="9" ht="11.25"/>
    <row r="10" spans="1:10" ht="11.25">
      <c r="A10" s="66" t="s">
        <v>292</v>
      </c>
      <c r="B10" s="67" t="s">
        <v>311</v>
      </c>
      <c r="C10" s="67" t="s">
        <v>312</v>
      </c>
      <c r="D10" s="66" t="s">
        <v>547</v>
      </c>
      <c r="E10" s="66" t="s">
        <v>249</v>
      </c>
      <c r="F10" s="66">
        <v>1</v>
      </c>
      <c r="G10" s="66">
        <v>2</v>
      </c>
      <c r="H10" s="66">
        <v>3</v>
      </c>
      <c r="I10" s="66">
        <v>4</v>
      </c>
      <c r="J10" s="66">
        <v>5</v>
      </c>
    </row>
    <row r="11" spans="1:10" ht="12.75">
      <c r="A11" s="65">
        <v>1</v>
      </c>
      <c r="B11" s="132" t="s">
        <v>244</v>
      </c>
      <c r="C11" s="132" t="s">
        <v>33</v>
      </c>
      <c r="D11" s="65">
        <v>1</v>
      </c>
      <c r="E11" s="65">
        <f>SUM(F11:J11)-MAX(F11:J11)</f>
        <v>8</v>
      </c>
      <c r="F11" s="65">
        <v>3</v>
      </c>
      <c r="G11" s="65">
        <v>1</v>
      </c>
      <c r="H11" s="65">
        <v>3</v>
      </c>
      <c r="I11" s="65">
        <v>16</v>
      </c>
      <c r="J11" s="65">
        <v>1</v>
      </c>
    </row>
    <row r="12" spans="1:10" ht="12.75">
      <c r="A12" s="65">
        <v>2</v>
      </c>
      <c r="B12" s="132" t="s">
        <v>68</v>
      </c>
      <c r="C12" s="132" t="s">
        <v>193</v>
      </c>
      <c r="D12" s="65">
        <v>2</v>
      </c>
      <c r="E12" s="65">
        <f>SUM(F12:J12)-MAX(F12:J12)</f>
        <v>10</v>
      </c>
      <c r="F12" s="65">
        <v>1</v>
      </c>
      <c r="G12" s="65">
        <v>4</v>
      </c>
      <c r="H12" s="65">
        <v>14</v>
      </c>
      <c r="I12" s="65">
        <v>1</v>
      </c>
      <c r="J12" s="65">
        <v>4</v>
      </c>
    </row>
    <row r="13" spans="1:10" ht="12.75">
      <c r="A13" s="65">
        <v>3</v>
      </c>
      <c r="B13" s="132" t="s">
        <v>238</v>
      </c>
      <c r="C13" s="132" t="s">
        <v>90</v>
      </c>
      <c r="D13" s="65">
        <v>3</v>
      </c>
      <c r="E13" s="65">
        <f>SUM(F13:J13)-MAX(F13:J13)</f>
        <v>16</v>
      </c>
      <c r="F13" s="65">
        <v>7</v>
      </c>
      <c r="G13" s="65">
        <v>7</v>
      </c>
      <c r="H13" s="65">
        <v>5</v>
      </c>
      <c r="I13" s="65">
        <v>2</v>
      </c>
      <c r="J13" s="65">
        <v>2</v>
      </c>
    </row>
    <row r="14" spans="1:10" ht="12.75">
      <c r="A14" s="65">
        <v>4</v>
      </c>
      <c r="B14" s="132" t="s">
        <v>83</v>
      </c>
      <c r="C14" s="132" t="s">
        <v>14</v>
      </c>
      <c r="D14" s="65">
        <v>4</v>
      </c>
      <c r="E14" s="65">
        <f>SUM(F14:J14)-MAX(F14:J14)</f>
        <v>17</v>
      </c>
      <c r="F14" s="65">
        <v>5</v>
      </c>
      <c r="G14" s="65">
        <v>9</v>
      </c>
      <c r="H14" s="65">
        <v>2</v>
      </c>
      <c r="I14" s="65">
        <v>5</v>
      </c>
      <c r="J14" s="65">
        <v>5</v>
      </c>
    </row>
    <row r="15" spans="1:10" ht="12.75">
      <c r="A15" s="65">
        <v>5</v>
      </c>
      <c r="B15" s="132" t="s">
        <v>229</v>
      </c>
      <c r="C15" s="132" t="s">
        <v>228</v>
      </c>
      <c r="D15" s="65">
        <v>5</v>
      </c>
      <c r="E15" s="65">
        <f aca="true" t="shared" si="0" ref="E15:E33">SUM(F15:J15)-MAX(F15:J15)</f>
        <v>20</v>
      </c>
      <c r="F15" s="65">
        <v>2</v>
      </c>
      <c r="G15" s="65">
        <v>12</v>
      </c>
      <c r="H15" s="65">
        <v>1</v>
      </c>
      <c r="I15" s="65">
        <v>8</v>
      </c>
      <c r="J15" s="65">
        <v>9</v>
      </c>
    </row>
    <row r="16" spans="1:10" ht="12.75">
      <c r="A16" s="65">
        <v>6</v>
      </c>
      <c r="B16" s="132" t="s">
        <v>209</v>
      </c>
      <c r="C16" s="132" t="s">
        <v>106</v>
      </c>
      <c r="D16" s="65">
        <v>6</v>
      </c>
      <c r="E16" s="65">
        <f t="shared" si="0"/>
        <v>24</v>
      </c>
      <c r="F16" s="65">
        <v>10</v>
      </c>
      <c r="G16" s="133">
        <v>26</v>
      </c>
      <c r="H16" s="65">
        <v>4</v>
      </c>
      <c r="I16" s="65">
        <v>7</v>
      </c>
      <c r="J16" s="65">
        <v>3</v>
      </c>
    </row>
    <row r="17" spans="1:10" ht="12.75">
      <c r="A17" s="65">
        <v>7</v>
      </c>
      <c r="B17" s="132" t="s">
        <v>253</v>
      </c>
      <c r="C17" s="132" t="s">
        <v>198</v>
      </c>
      <c r="D17" s="65">
        <v>7</v>
      </c>
      <c r="E17" s="65">
        <f t="shared" si="0"/>
        <v>24</v>
      </c>
      <c r="F17" s="65">
        <v>4</v>
      </c>
      <c r="G17" s="65">
        <v>3</v>
      </c>
      <c r="H17" s="65">
        <v>8</v>
      </c>
      <c r="I17" s="65">
        <v>9</v>
      </c>
      <c r="J17" s="65">
        <v>26</v>
      </c>
    </row>
    <row r="18" spans="1:10" ht="12.75">
      <c r="A18" s="65">
        <v>8</v>
      </c>
      <c r="B18" s="132" t="s">
        <v>213</v>
      </c>
      <c r="C18" s="132" t="s">
        <v>146</v>
      </c>
      <c r="D18" s="65">
        <v>8</v>
      </c>
      <c r="E18" s="65">
        <f t="shared" si="0"/>
        <v>24</v>
      </c>
      <c r="F18" s="65">
        <v>8</v>
      </c>
      <c r="G18" s="65">
        <v>5</v>
      </c>
      <c r="H18" s="65">
        <v>11</v>
      </c>
      <c r="I18" s="65">
        <v>4</v>
      </c>
      <c r="J18" s="65">
        <v>7</v>
      </c>
    </row>
    <row r="19" spans="1:10" ht="12.75">
      <c r="A19" s="65">
        <v>9</v>
      </c>
      <c r="B19" s="132" t="s">
        <v>66</v>
      </c>
      <c r="C19" s="132" t="s">
        <v>239</v>
      </c>
      <c r="D19" s="65">
        <v>9</v>
      </c>
      <c r="E19" s="65">
        <f t="shared" si="0"/>
        <v>34</v>
      </c>
      <c r="F19" s="65">
        <v>6</v>
      </c>
      <c r="G19" s="65">
        <v>14</v>
      </c>
      <c r="H19" s="65">
        <v>9</v>
      </c>
      <c r="I19" s="65">
        <v>11</v>
      </c>
      <c r="J19" s="65">
        <v>8</v>
      </c>
    </row>
    <row r="20" spans="1:10" ht="12.75">
      <c r="A20" s="65">
        <v>10</v>
      </c>
      <c r="B20" s="132" t="s">
        <v>51</v>
      </c>
      <c r="C20" s="132" t="s">
        <v>70</v>
      </c>
      <c r="D20" s="65">
        <v>10</v>
      </c>
      <c r="E20" s="65">
        <f t="shared" si="0"/>
        <v>35</v>
      </c>
      <c r="F20" s="65">
        <v>9</v>
      </c>
      <c r="G20" s="65">
        <v>2</v>
      </c>
      <c r="H20" s="65">
        <v>16</v>
      </c>
      <c r="I20" s="65">
        <v>14</v>
      </c>
      <c r="J20" s="65">
        <v>10</v>
      </c>
    </row>
    <row r="21" spans="1:10" ht="12.75">
      <c r="A21" s="65">
        <v>11</v>
      </c>
      <c r="B21" s="132" t="s">
        <v>210</v>
      </c>
      <c r="C21" s="132" t="s">
        <v>20</v>
      </c>
      <c r="D21" s="65">
        <v>11</v>
      </c>
      <c r="E21" s="65">
        <f t="shared" si="0"/>
        <v>38</v>
      </c>
      <c r="F21" s="65">
        <v>14</v>
      </c>
      <c r="G21" s="65">
        <v>18</v>
      </c>
      <c r="H21" s="65">
        <v>15</v>
      </c>
      <c r="I21" s="65">
        <v>3</v>
      </c>
      <c r="J21" s="65">
        <v>6</v>
      </c>
    </row>
    <row r="22" spans="1:10" ht="12.75">
      <c r="A22" s="65">
        <v>12</v>
      </c>
      <c r="B22" s="132" t="s">
        <v>0</v>
      </c>
      <c r="C22" s="132" t="s">
        <v>175</v>
      </c>
      <c r="D22" s="65">
        <v>12</v>
      </c>
      <c r="E22" s="65">
        <f t="shared" si="0"/>
        <v>38</v>
      </c>
      <c r="F22" s="65">
        <v>23</v>
      </c>
      <c r="G22" s="65">
        <v>6</v>
      </c>
      <c r="H22" s="65">
        <v>6</v>
      </c>
      <c r="I22" s="65">
        <v>13</v>
      </c>
      <c r="J22" s="65">
        <v>13</v>
      </c>
    </row>
    <row r="23" spans="1:10" ht="12.75">
      <c r="A23" s="65">
        <v>13</v>
      </c>
      <c r="B23" s="132" t="s">
        <v>313</v>
      </c>
      <c r="C23" s="132" t="s">
        <v>218</v>
      </c>
      <c r="D23" s="65">
        <v>13</v>
      </c>
      <c r="E23" s="65">
        <f t="shared" si="0"/>
        <v>41</v>
      </c>
      <c r="F23" s="65">
        <v>13</v>
      </c>
      <c r="G23" s="65">
        <v>15</v>
      </c>
      <c r="H23" s="65">
        <v>7</v>
      </c>
      <c r="I23" s="65">
        <v>6</v>
      </c>
      <c r="J23" s="65">
        <v>26</v>
      </c>
    </row>
    <row r="24" spans="1:10" ht="12.75">
      <c r="A24" s="65">
        <v>14</v>
      </c>
      <c r="B24" s="132" t="s">
        <v>240</v>
      </c>
      <c r="C24" s="132" t="s">
        <v>54</v>
      </c>
      <c r="D24" s="65">
        <v>14</v>
      </c>
      <c r="E24" s="65">
        <f t="shared" si="0"/>
        <v>48</v>
      </c>
      <c r="F24" s="65">
        <v>12</v>
      </c>
      <c r="G24" s="65">
        <v>8</v>
      </c>
      <c r="H24" s="65">
        <v>10</v>
      </c>
      <c r="I24" s="65">
        <v>18</v>
      </c>
      <c r="J24" s="65">
        <v>26</v>
      </c>
    </row>
    <row r="25" spans="1:10" ht="12.75">
      <c r="A25" s="65">
        <v>15</v>
      </c>
      <c r="B25" s="132" t="s">
        <v>254</v>
      </c>
      <c r="C25" s="132" t="s">
        <v>159</v>
      </c>
      <c r="D25" s="65">
        <v>15</v>
      </c>
      <c r="E25" s="65">
        <f t="shared" si="0"/>
        <v>54</v>
      </c>
      <c r="F25" s="65">
        <v>16</v>
      </c>
      <c r="G25" s="65">
        <v>16</v>
      </c>
      <c r="H25" s="65">
        <v>18</v>
      </c>
      <c r="I25" s="65">
        <v>10</v>
      </c>
      <c r="J25" s="65">
        <v>12</v>
      </c>
    </row>
    <row r="26" spans="1:10" ht="12.75">
      <c r="A26" s="65">
        <v>16</v>
      </c>
      <c r="B26" s="132" t="s">
        <v>67</v>
      </c>
      <c r="C26" s="132" t="s">
        <v>42</v>
      </c>
      <c r="D26" s="65">
        <v>16</v>
      </c>
      <c r="E26" s="65">
        <f t="shared" si="0"/>
        <v>55</v>
      </c>
      <c r="F26" s="65">
        <v>19</v>
      </c>
      <c r="G26" s="65">
        <v>10</v>
      </c>
      <c r="H26" s="65">
        <v>12</v>
      </c>
      <c r="I26" s="65">
        <v>22</v>
      </c>
      <c r="J26" s="65">
        <v>14</v>
      </c>
    </row>
    <row r="27" spans="1:10" ht="12.75">
      <c r="A27" s="65">
        <v>17</v>
      </c>
      <c r="B27" s="165" t="s">
        <v>379</v>
      </c>
      <c r="C27" s="132" t="s">
        <v>225</v>
      </c>
      <c r="D27" s="65">
        <v>17</v>
      </c>
      <c r="E27" s="65">
        <f t="shared" si="0"/>
        <v>60</v>
      </c>
      <c r="F27" s="65">
        <v>11</v>
      </c>
      <c r="G27" s="65">
        <v>17</v>
      </c>
      <c r="H27" s="65">
        <v>17</v>
      </c>
      <c r="I27" s="65">
        <v>19</v>
      </c>
      <c r="J27" s="65">
        <v>15</v>
      </c>
    </row>
    <row r="28" spans="1:10" ht="12.75">
      <c r="A28" s="65">
        <v>18</v>
      </c>
      <c r="B28" s="132" t="s">
        <v>220</v>
      </c>
      <c r="C28" s="132" t="s">
        <v>155</v>
      </c>
      <c r="D28" s="65">
        <v>18</v>
      </c>
      <c r="E28" s="65">
        <f t="shared" si="0"/>
        <v>60</v>
      </c>
      <c r="F28" s="65">
        <v>15</v>
      </c>
      <c r="G28" s="65">
        <v>23</v>
      </c>
      <c r="H28" s="65">
        <v>13</v>
      </c>
      <c r="I28" s="65">
        <v>15</v>
      </c>
      <c r="J28" s="65">
        <v>17</v>
      </c>
    </row>
    <row r="29" spans="1:10" ht="12.75">
      <c r="A29" s="65">
        <v>19</v>
      </c>
      <c r="B29" s="132" t="s">
        <v>112</v>
      </c>
      <c r="C29" s="132" t="s">
        <v>107</v>
      </c>
      <c r="D29" s="65">
        <v>19</v>
      </c>
      <c r="E29" s="65">
        <f t="shared" si="0"/>
        <v>62</v>
      </c>
      <c r="F29" s="65">
        <v>22</v>
      </c>
      <c r="G29" s="65">
        <v>20</v>
      </c>
      <c r="H29" s="65">
        <v>19</v>
      </c>
      <c r="I29" s="65">
        <v>12</v>
      </c>
      <c r="J29" s="65">
        <v>11</v>
      </c>
    </row>
    <row r="30" spans="1:10" ht="12.75">
      <c r="A30" s="65">
        <v>20</v>
      </c>
      <c r="B30" s="132" t="s">
        <v>154</v>
      </c>
      <c r="C30" s="132" t="s">
        <v>145</v>
      </c>
      <c r="D30" s="65">
        <v>20</v>
      </c>
      <c r="E30" s="65">
        <f t="shared" si="0"/>
        <v>64</v>
      </c>
      <c r="F30" s="65">
        <v>18</v>
      </c>
      <c r="G30" s="65">
        <v>13</v>
      </c>
      <c r="H30" s="65">
        <v>20</v>
      </c>
      <c r="I30" s="65">
        <v>17</v>
      </c>
      <c r="J30" s="65">
        <v>16</v>
      </c>
    </row>
    <row r="31" spans="1:10" ht="12.75">
      <c r="A31" s="65">
        <v>21</v>
      </c>
      <c r="B31" s="132" t="s">
        <v>139</v>
      </c>
      <c r="C31" s="132" t="s">
        <v>140</v>
      </c>
      <c r="D31" s="65">
        <v>21</v>
      </c>
      <c r="E31" s="65">
        <f t="shared" si="0"/>
        <v>76</v>
      </c>
      <c r="F31" s="65">
        <v>17</v>
      </c>
      <c r="G31" s="65">
        <v>21</v>
      </c>
      <c r="H31" s="65">
        <v>23</v>
      </c>
      <c r="I31" s="65">
        <v>20</v>
      </c>
      <c r="J31" s="65">
        <v>18</v>
      </c>
    </row>
    <row r="32" spans="1:10" ht="12.75">
      <c r="A32" s="65">
        <v>22</v>
      </c>
      <c r="B32" s="132" t="s">
        <v>203</v>
      </c>
      <c r="C32" s="132" t="s">
        <v>18</v>
      </c>
      <c r="D32" s="65">
        <v>22</v>
      </c>
      <c r="E32" s="65">
        <f t="shared" si="0"/>
        <v>83</v>
      </c>
      <c r="F32" s="65">
        <v>20</v>
      </c>
      <c r="G32" s="65">
        <v>22</v>
      </c>
      <c r="H32" s="65">
        <v>22</v>
      </c>
      <c r="I32" s="65">
        <v>23</v>
      </c>
      <c r="J32" s="65">
        <v>19</v>
      </c>
    </row>
    <row r="33" spans="1:10" ht="12.75">
      <c r="A33" s="65">
        <v>23</v>
      </c>
      <c r="B33" s="132" t="s">
        <v>100</v>
      </c>
      <c r="C33" s="132" t="s">
        <v>50</v>
      </c>
      <c r="D33" s="65">
        <v>23</v>
      </c>
      <c r="E33" s="65">
        <f t="shared" si="0"/>
        <v>84</v>
      </c>
      <c r="F33" s="65">
        <v>21</v>
      </c>
      <c r="G33" s="65">
        <v>11</v>
      </c>
      <c r="H33" s="65">
        <v>26</v>
      </c>
      <c r="I33" s="65">
        <v>26</v>
      </c>
      <c r="J33" s="65">
        <v>26</v>
      </c>
    </row>
    <row r="34" spans="1:10" ht="12.75">
      <c r="A34" s="65">
        <v>24</v>
      </c>
      <c r="B34" s="165" t="s">
        <v>560</v>
      </c>
      <c r="C34" s="165" t="s">
        <v>561</v>
      </c>
      <c r="D34" s="65">
        <v>24</v>
      </c>
      <c r="E34" s="65">
        <f>SUM(F34:J34)-MAX(F34:J34)</f>
        <v>86</v>
      </c>
      <c r="F34" s="65">
        <v>24</v>
      </c>
      <c r="G34" s="65">
        <v>24</v>
      </c>
      <c r="H34" s="65">
        <v>21</v>
      </c>
      <c r="I34" s="65">
        <v>21</v>
      </c>
      <c r="J34" s="65">
        <v>20</v>
      </c>
    </row>
    <row r="35" spans="1:10" ht="12.75">
      <c r="A35" s="65">
        <v>25</v>
      </c>
      <c r="B35" s="165" t="s">
        <v>40</v>
      </c>
      <c r="C35" s="132" t="s">
        <v>45</v>
      </c>
      <c r="D35" s="65">
        <v>25</v>
      </c>
      <c r="E35" s="65">
        <f>SUM(F35:J35)-MAX(F35:J35)</f>
        <v>97</v>
      </c>
      <c r="F35" s="65">
        <v>26</v>
      </c>
      <c r="G35" s="65">
        <v>19</v>
      </c>
      <c r="H35" s="65">
        <v>26</v>
      </c>
      <c r="I35" s="65">
        <v>26</v>
      </c>
      <c r="J35" s="65">
        <v>26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zoomScale="220" zoomScaleNormal="220" zoomScalePageLayoutView="0" workbookViewId="0" topLeftCell="A1">
      <selection activeCell="F43" sqref="F43"/>
    </sheetView>
  </sheetViews>
  <sheetFormatPr defaultColWidth="12" defaultRowHeight="11.25"/>
  <cols>
    <col min="1" max="1" width="24.16015625" style="0" customWidth="1"/>
    <col min="2" max="2" width="12" style="0" customWidth="1"/>
    <col min="3" max="3" width="29.16015625" style="0" bestFit="1" customWidth="1"/>
    <col min="4" max="4" width="0" style="65" hidden="1" customWidth="1"/>
    <col min="5" max="5" width="10.66015625" style="65" customWidth="1"/>
    <col min="6" max="6" width="4.16015625" style="65" bestFit="1" customWidth="1"/>
    <col min="7" max="11" width="3.5" style="65" bestFit="1" customWidth="1"/>
  </cols>
  <sheetData>
    <row r="1" spans="1:3" ht="11.25">
      <c r="A1" s="62" t="s">
        <v>309</v>
      </c>
      <c r="B1" s="63"/>
      <c r="C1" s="63"/>
    </row>
    <row r="2" spans="1:3" ht="11.25">
      <c r="A2" s="63" t="s">
        <v>310</v>
      </c>
      <c r="B2" s="63">
        <v>14</v>
      </c>
      <c r="C2" s="63"/>
    </row>
    <row r="3" spans="1:3" ht="11.25">
      <c r="A3" s="63" t="s">
        <v>293</v>
      </c>
      <c r="B3" s="75" t="s">
        <v>115</v>
      </c>
      <c r="C3" s="63"/>
    </row>
    <row r="4" spans="1:3" ht="11.25">
      <c r="A4" s="63" t="s">
        <v>294</v>
      </c>
      <c r="B4" s="75" t="s">
        <v>48</v>
      </c>
      <c r="C4" s="63"/>
    </row>
    <row r="5" spans="1:3" ht="11.25">
      <c r="A5" s="63" t="s">
        <v>295</v>
      </c>
      <c r="B5" s="75" t="s">
        <v>556</v>
      </c>
      <c r="C5" s="63"/>
    </row>
    <row r="6" spans="1:3" ht="11.25">
      <c r="A6" s="63" t="s">
        <v>296</v>
      </c>
      <c r="B6" s="63">
        <v>1</v>
      </c>
      <c r="C6" s="63"/>
    </row>
    <row r="7" spans="1:3" ht="11.25">
      <c r="A7" s="63" t="s">
        <v>287</v>
      </c>
      <c r="B7" s="63">
        <v>1</v>
      </c>
      <c r="C7" s="63"/>
    </row>
    <row r="8" ht="11.25"/>
    <row r="9" ht="11.25">
      <c r="A9" s="183" t="s">
        <v>5</v>
      </c>
    </row>
    <row r="10" spans="1:12" ht="67.5">
      <c r="A10" s="66">
        <v>0</v>
      </c>
      <c r="B10" s="67" t="s">
        <v>311</v>
      </c>
      <c r="C10" s="67" t="s">
        <v>312</v>
      </c>
      <c r="D10" s="163" t="s">
        <v>547</v>
      </c>
      <c r="E10" s="66" t="s">
        <v>249</v>
      </c>
      <c r="F10" s="66">
        <v>1</v>
      </c>
      <c r="G10" s="66">
        <v>2</v>
      </c>
      <c r="H10" s="66">
        <v>3</v>
      </c>
      <c r="I10" s="66">
        <v>4</v>
      </c>
      <c r="J10" s="66">
        <v>5</v>
      </c>
      <c r="K10" s="66">
        <v>6</v>
      </c>
      <c r="L10" s="287" t="s">
        <v>5</v>
      </c>
    </row>
    <row r="11" spans="1:11" ht="12.75">
      <c r="A11" s="131">
        <v>1</v>
      </c>
      <c r="B11" s="132" t="s">
        <v>234</v>
      </c>
      <c r="C11" s="132" t="s">
        <v>55</v>
      </c>
      <c r="D11" s="286">
        <v>1</v>
      </c>
      <c r="E11" s="131">
        <f aca="true" t="shared" si="0" ref="E11:E57">SUM(F11:M11)-MAX(F11:K11)</f>
        <v>11</v>
      </c>
      <c r="F11" s="131">
        <v>15</v>
      </c>
      <c r="G11" s="65">
        <v>2</v>
      </c>
      <c r="H11" s="65">
        <v>1</v>
      </c>
      <c r="I11" s="65">
        <v>3</v>
      </c>
      <c r="J11" s="65">
        <v>3</v>
      </c>
      <c r="K11" s="65">
        <v>2</v>
      </c>
    </row>
    <row r="12" spans="1:11" ht="12.75">
      <c r="A12" s="131">
        <v>2</v>
      </c>
      <c r="B12" s="132" t="s">
        <v>209</v>
      </c>
      <c r="C12" s="132" t="s">
        <v>106</v>
      </c>
      <c r="D12" s="286">
        <v>2</v>
      </c>
      <c r="E12" s="131">
        <f t="shared" si="0"/>
        <v>21</v>
      </c>
      <c r="F12" s="131">
        <v>2</v>
      </c>
      <c r="G12" s="65">
        <v>14</v>
      </c>
      <c r="H12" s="65">
        <v>4</v>
      </c>
      <c r="I12" s="65">
        <v>7</v>
      </c>
      <c r="J12" s="65">
        <v>4</v>
      </c>
      <c r="K12" s="65">
        <v>4</v>
      </c>
    </row>
    <row r="13" spans="1:11" ht="12.75">
      <c r="A13" s="131">
        <v>3</v>
      </c>
      <c r="B13" s="132" t="s">
        <v>213</v>
      </c>
      <c r="C13" s="132" t="s">
        <v>146</v>
      </c>
      <c r="D13" s="286">
        <v>3</v>
      </c>
      <c r="E13" s="131">
        <f t="shared" si="0"/>
        <v>23</v>
      </c>
      <c r="F13" s="65">
        <v>7</v>
      </c>
      <c r="G13" s="65">
        <v>20</v>
      </c>
      <c r="H13" s="65">
        <v>3</v>
      </c>
      <c r="I13" s="65">
        <v>1</v>
      </c>
      <c r="J13" s="65">
        <v>6</v>
      </c>
      <c r="K13" s="65">
        <v>6</v>
      </c>
    </row>
    <row r="14" spans="1:11" ht="12.75">
      <c r="A14" s="131">
        <v>4</v>
      </c>
      <c r="B14" s="132" t="s">
        <v>246</v>
      </c>
      <c r="C14" s="132" t="s">
        <v>39</v>
      </c>
      <c r="D14" s="286">
        <v>4</v>
      </c>
      <c r="E14" s="131">
        <f t="shared" si="0"/>
        <v>25</v>
      </c>
      <c r="F14" s="131">
        <v>21</v>
      </c>
      <c r="G14" s="65">
        <v>16</v>
      </c>
      <c r="H14" s="65">
        <v>5</v>
      </c>
      <c r="I14" s="65">
        <v>2</v>
      </c>
      <c r="J14" s="65">
        <v>1</v>
      </c>
      <c r="K14" s="65">
        <v>1</v>
      </c>
    </row>
    <row r="15" spans="1:11" ht="12.75">
      <c r="A15" s="131">
        <v>5</v>
      </c>
      <c r="B15" s="132" t="s">
        <v>253</v>
      </c>
      <c r="C15" s="132" t="s">
        <v>198</v>
      </c>
      <c r="D15" s="286">
        <v>5</v>
      </c>
      <c r="E15" s="131">
        <f t="shared" si="0"/>
        <v>27</v>
      </c>
      <c r="F15" s="131">
        <v>1</v>
      </c>
      <c r="G15" s="65">
        <v>7</v>
      </c>
      <c r="H15" s="65">
        <v>9</v>
      </c>
      <c r="I15" s="65">
        <v>12</v>
      </c>
      <c r="J15" s="65">
        <v>5</v>
      </c>
      <c r="K15" s="65">
        <v>5</v>
      </c>
    </row>
    <row r="16" spans="1:11" ht="12.75">
      <c r="A16" s="131">
        <v>6</v>
      </c>
      <c r="B16" s="132" t="s">
        <v>68</v>
      </c>
      <c r="C16" s="132" t="s">
        <v>193</v>
      </c>
      <c r="D16" s="286">
        <v>6</v>
      </c>
      <c r="E16" s="131">
        <f t="shared" si="0"/>
        <v>28</v>
      </c>
      <c r="F16" s="131">
        <v>3</v>
      </c>
      <c r="G16" s="65">
        <v>1</v>
      </c>
      <c r="H16" s="65">
        <v>18</v>
      </c>
      <c r="I16" s="65">
        <v>10</v>
      </c>
      <c r="J16" s="65">
        <v>7</v>
      </c>
      <c r="K16" s="65">
        <v>7</v>
      </c>
    </row>
    <row r="17" spans="1:11" ht="12.75">
      <c r="A17" s="131">
        <v>7</v>
      </c>
      <c r="B17" s="165" t="s">
        <v>340</v>
      </c>
      <c r="C17" s="165" t="s">
        <v>341</v>
      </c>
      <c r="D17" s="286">
        <v>7</v>
      </c>
      <c r="E17" s="131">
        <f t="shared" si="0"/>
        <v>31</v>
      </c>
      <c r="F17" s="131">
        <v>4</v>
      </c>
      <c r="G17" s="65">
        <v>9</v>
      </c>
      <c r="H17" s="65">
        <v>2</v>
      </c>
      <c r="I17" s="65">
        <v>8</v>
      </c>
      <c r="J17" s="65">
        <v>8</v>
      </c>
      <c r="K17" s="65">
        <v>48</v>
      </c>
    </row>
    <row r="18" spans="1:11" ht="12.75">
      <c r="A18" s="131">
        <v>8</v>
      </c>
      <c r="B18" s="132" t="s">
        <v>238</v>
      </c>
      <c r="C18" s="132" t="s">
        <v>90</v>
      </c>
      <c r="D18" s="286">
        <v>8</v>
      </c>
      <c r="E18" s="131">
        <f t="shared" si="0"/>
        <v>33</v>
      </c>
      <c r="F18" s="131">
        <v>6</v>
      </c>
      <c r="G18" s="65">
        <v>3</v>
      </c>
      <c r="H18" s="65">
        <v>31</v>
      </c>
      <c r="I18" s="65">
        <v>4</v>
      </c>
      <c r="J18" s="65">
        <v>10</v>
      </c>
      <c r="K18" s="65">
        <v>10</v>
      </c>
    </row>
    <row r="19" spans="1:11" ht="12.75">
      <c r="A19" s="131">
        <v>9</v>
      </c>
      <c r="B19" s="165" t="s">
        <v>442</v>
      </c>
      <c r="C19" s="165" t="s">
        <v>555</v>
      </c>
      <c r="D19" s="286">
        <v>9</v>
      </c>
      <c r="E19" s="131">
        <f t="shared" si="0"/>
        <v>35</v>
      </c>
      <c r="F19" s="131">
        <v>18</v>
      </c>
      <c r="G19" s="65">
        <v>6</v>
      </c>
      <c r="H19" s="65">
        <v>26</v>
      </c>
      <c r="I19" s="65">
        <v>6</v>
      </c>
      <c r="J19" s="65">
        <v>2</v>
      </c>
      <c r="K19" s="65">
        <v>3</v>
      </c>
    </row>
    <row r="20" spans="1:11" ht="12.75">
      <c r="A20" s="131">
        <v>10</v>
      </c>
      <c r="B20" s="132" t="s">
        <v>56</v>
      </c>
      <c r="C20" s="132" t="s">
        <v>21</v>
      </c>
      <c r="D20" s="286">
        <v>10</v>
      </c>
      <c r="E20" s="131">
        <f t="shared" si="0"/>
        <v>55</v>
      </c>
      <c r="F20" s="131">
        <v>20</v>
      </c>
      <c r="G20" s="65">
        <v>5</v>
      </c>
      <c r="H20" s="65">
        <v>7</v>
      </c>
      <c r="I20" s="65">
        <v>9</v>
      </c>
      <c r="J20" s="65">
        <v>17</v>
      </c>
      <c r="K20" s="65">
        <v>17</v>
      </c>
    </row>
    <row r="21" spans="1:11" ht="12.75">
      <c r="A21" s="131">
        <v>11</v>
      </c>
      <c r="B21" s="132" t="s">
        <v>254</v>
      </c>
      <c r="C21" s="132" t="s">
        <v>159</v>
      </c>
      <c r="D21" s="286">
        <v>11</v>
      </c>
      <c r="E21" s="131">
        <f t="shared" si="0"/>
        <v>59</v>
      </c>
      <c r="F21" s="131">
        <v>23</v>
      </c>
      <c r="G21" s="65">
        <v>4</v>
      </c>
      <c r="H21" s="65">
        <v>10</v>
      </c>
      <c r="I21" s="65">
        <v>20</v>
      </c>
      <c r="J21" s="65">
        <v>11</v>
      </c>
      <c r="K21" s="65">
        <v>14</v>
      </c>
    </row>
    <row r="22" spans="1:11" ht="12.75">
      <c r="A22" s="131">
        <v>12</v>
      </c>
      <c r="B22" s="132" t="s">
        <v>245</v>
      </c>
      <c r="C22" s="132" t="s">
        <v>32</v>
      </c>
      <c r="D22" s="286">
        <v>12</v>
      </c>
      <c r="E22" s="131">
        <f t="shared" si="0"/>
        <v>60</v>
      </c>
      <c r="F22" s="131">
        <v>13</v>
      </c>
      <c r="G22" s="65">
        <v>24</v>
      </c>
      <c r="H22" s="65">
        <v>15</v>
      </c>
      <c r="I22" s="65">
        <v>14</v>
      </c>
      <c r="J22" s="65">
        <v>9</v>
      </c>
      <c r="K22" s="65">
        <v>9</v>
      </c>
    </row>
    <row r="23" spans="1:11" ht="12.75">
      <c r="A23" s="131">
        <v>13</v>
      </c>
      <c r="B23" s="132" t="s">
        <v>169</v>
      </c>
      <c r="C23" s="132" t="s">
        <v>168</v>
      </c>
      <c r="D23" s="286">
        <v>13</v>
      </c>
      <c r="E23" s="131">
        <f t="shared" si="0"/>
        <v>61</v>
      </c>
      <c r="F23" s="131">
        <v>16</v>
      </c>
      <c r="G23" s="65">
        <v>17</v>
      </c>
      <c r="H23" s="65">
        <v>13</v>
      </c>
      <c r="I23" s="65">
        <v>11</v>
      </c>
      <c r="J23" s="65">
        <v>13</v>
      </c>
      <c r="K23" s="65">
        <v>8</v>
      </c>
    </row>
    <row r="24" spans="1:11" ht="12.75">
      <c r="A24" s="131">
        <v>14</v>
      </c>
      <c r="B24" s="165" t="s">
        <v>548</v>
      </c>
      <c r="C24" s="165" t="s">
        <v>549</v>
      </c>
      <c r="D24" s="286">
        <v>14</v>
      </c>
      <c r="E24" s="131">
        <f t="shared" si="0"/>
        <v>64</v>
      </c>
      <c r="F24" s="131">
        <v>27</v>
      </c>
      <c r="G24" s="65">
        <v>10</v>
      </c>
      <c r="H24" s="65">
        <v>8</v>
      </c>
      <c r="I24" s="65">
        <v>16</v>
      </c>
      <c r="J24" s="65">
        <v>14</v>
      </c>
      <c r="K24" s="65">
        <v>16</v>
      </c>
    </row>
    <row r="25" spans="1:11" ht="12.75">
      <c r="A25" s="131">
        <v>15</v>
      </c>
      <c r="B25" s="132" t="s">
        <v>241</v>
      </c>
      <c r="C25" s="132" t="s">
        <v>134</v>
      </c>
      <c r="D25" s="286">
        <v>15</v>
      </c>
      <c r="E25" s="131">
        <f t="shared" si="0"/>
        <v>65</v>
      </c>
      <c r="F25" s="131">
        <v>19</v>
      </c>
      <c r="G25" s="65">
        <v>18</v>
      </c>
      <c r="H25" s="65">
        <v>35</v>
      </c>
      <c r="I25" s="65">
        <v>5</v>
      </c>
      <c r="J25" s="65">
        <v>12</v>
      </c>
      <c r="K25" s="65">
        <v>11</v>
      </c>
    </row>
    <row r="26" spans="1:11" ht="12.75">
      <c r="A26" s="131">
        <v>16</v>
      </c>
      <c r="B26" s="165" t="s">
        <v>553</v>
      </c>
      <c r="C26" s="165" t="s">
        <v>554</v>
      </c>
      <c r="D26" s="286">
        <v>16</v>
      </c>
      <c r="E26" s="131">
        <f t="shared" si="0"/>
        <v>69</v>
      </c>
      <c r="F26" s="131">
        <v>8</v>
      </c>
      <c r="G26" s="65">
        <v>23</v>
      </c>
      <c r="H26" s="65">
        <v>11</v>
      </c>
      <c r="I26" s="65">
        <v>25</v>
      </c>
      <c r="J26" s="65">
        <v>15</v>
      </c>
      <c r="K26" s="65">
        <v>12</v>
      </c>
    </row>
    <row r="27" spans="1:11" ht="12.75">
      <c r="A27" s="131">
        <v>17</v>
      </c>
      <c r="B27" s="132" t="s">
        <v>167</v>
      </c>
      <c r="C27" s="132" t="s">
        <v>166</v>
      </c>
      <c r="D27" s="286">
        <v>17</v>
      </c>
      <c r="E27" s="131">
        <f t="shared" si="0"/>
        <v>75</v>
      </c>
      <c r="F27" s="131">
        <v>24</v>
      </c>
      <c r="G27" s="65">
        <v>39</v>
      </c>
      <c r="H27" s="65">
        <v>6</v>
      </c>
      <c r="I27" s="65">
        <v>13</v>
      </c>
      <c r="J27" s="65">
        <v>19</v>
      </c>
      <c r="K27" s="65">
        <v>13</v>
      </c>
    </row>
    <row r="28" spans="1:11" ht="12.75">
      <c r="A28" s="131">
        <v>18</v>
      </c>
      <c r="B28" s="165" t="s">
        <v>550</v>
      </c>
      <c r="C28" s="165" t="s">
        <v>551</v>
      </c>
      <c r="D28" s="286">
        <v>18</v>
      </c>
      <c r="E28" s="131">
        <f t="shared" si="0"/>
        <v>94</v>
      </c>
      <c r="F28" s="131">
        <v>34</v>
      </c>
      <c r="G28" s="65">
        <v>8</v>
      </c>
      <c r="H28" s="65">
        <v>30</v>
      </c>
      <c r="I28" s="65">
        <v>15</v>
      </c>
      <c r="J28" s="65">
        <v>20</v>
      </c>
      <c r="K28" s="65">
        <v>21</v>
      </c>
    </row>
    <row r="29" spans="1:11" ht="12.75">
      <c r="A29" s="131">
        <v>19</v>
      </c>
      <c r="B29" s="165" t="s">
        <v>379</v>
      </c>
      <c r="C29" s="165" t="s">
        <v>225</v>
      </c>
      <c r="D29" s="286">
        <v>19</v>
      </c>
      <c r="E29" s="131">
        <f t="shared" si="0"/>
        <v>94</v>
      </c>
      <c r="F29" s="65">
        <v>11</v>
      </c>
      <c r="G29" s="65">
        <v>22</v>
      </c>
      <c r="H29" s="65">
        <v>29</v>
      </c>
      <c r="I29" s="65">
        <v>21</v>
      </c>
      <c r="J29" s="65">
        <v>16</v>
      </c>
      <c r="K29" s="65">
        <v>24</v>
      </c>
    </row>
    <row r="30" spans="1:11" ht="12.75">
      <c r="A30" s="131">
        <v>20</v>
      </c>
      <c r="B30" s="132" t="s">
        <v>62</v>
      </c>
      <c r="C30" s="132" t="s">
        <v>24</v>
      </c>
      <c r="D30" s="286">
        <v>20</v>
      </c>
      <c r="E30" s="131">
        <f t="shared" si="0"/>
        <v>95</v>
      </c>
      <c r="F30" s="65">
        <v>14</v>
      </c>
      <c r="G30" s="65">
        <v>28</v>
      </c>
      <c r="H30" s="65">
        <v>19</v>
      </c>
      <c r="I30" s="65">
        <v>19</v>
      </c>
      <c r="J30" s="65">
        <v>21</v>
      </c>
      <c r="K30" s="65">
        <v>22</v>
      </c>
    </row>
    <row r="31" spans="1:11" ht="12.75">
      <c r="A31" s="131">
        <v>21</v>
      </c>
      <c r="B31" s="132" t="s">
        <v>51</v>
      </c>
      <c r="C31" s="132" t="s">
        <v>70</v>
      </c>
      <c r="D31" s="286">
        <v>21</v>
      </c>
      <c r="E31" s="131">
        <f t="shared" si="0"/>
        <v>97</v>
      </c>
      <c r="F31" s="131">
        <v>5</v>
      </c>
      <c r="G31" s="65">
        <v>29</v>
      </c>
      <c r="H31" s="65">
        <v>12</v>
      </c>
      <c r="I31" s="65">
        <v>30</v>
      </c>
      <c r="J31" s="65">
        <v>28</v>
      </c>
      <c r="K31" s="65">
        <v>23</v>
      </c>
    </row>
    <row r="32" spans="1:11" ht="12.75">
      <c r="A32" s="131">
        <v>22</v>
      </c>
      <c r="B32" s="132" t="s">
        <v>210</v>
      </c>
      <c r="C32" s="132" t="s">
        <v>20</v>
      </c>
      <c r="D32" s="286">
        <v>22</v>
      </c>
      <c r="E32" s="131">
        <f t="shared" si="0"/>
        <v>101</v>
      </c>
      <c r="F32" s="131">
        <v>17</v>
      </c>
      <c r="G32" s="65">
        <v>26</v>
      </c>
      <c r="H32" s="65">
        <v>17</v>
      </c>
      <c r="I32" s="65">
        <v>17</v>
      </c>
      <c r="J32" s="65">
        <v>24</v>
      </c>
      <c r="K32" s="65">
        <v>48</v>
      </c>
    </row>
    <row r="33" spans="1:11" ht="12.75">
      <c r="A33" s="131">
        <v>23</v>
      </c>
      <c r="B33" s="132" t="s">
        <v>256</v>
      </c>
      <c r="C33" s="132" t="s">
        <v>34</v>
      </c>
      <c r="D33" s="286">
        <v>23</v>
      </c>
      <c r="E33" s="131">
        <f t="shared" si="0"/>
        <v>104</v>
      </c>
      <c r="F33" s="131">
        <v>29</v>
      </c>
      <c r="G33" s="65">
        <v>33</v>
      </c>
      <c r="H33" s="65">
        <v>16</v>
      </c>
      <c r="I33" s="65">
        <v>18</v>
      </c>
      <c r="J33" s="65">
        <v>23</v>
      </c>
      <c r="K33" s="65">
        <v>18</v>
      </c>
    </row>
    <row r="34" spans="1:11" ht="12.75">
      <c r="A34" s="131">
        <v>24</v>
      </c>
      <c r="B34" s="132" t="s">
        <v>342</v>
      </c>
      <c r="C34" s="132" t="s">
        <v>343</v>
      </c>
      <c r="D34" s="286">
        <v>24</v>
      </c>
      <c r="E34" s="131">
        <f t="shared" si="0"/>
        <v>107</v>
      </c>
      <c r="F34" s="131">
        <v>28</v>
      </c>
      <c r="G34" s="65">
        <v>11</v>
      </c>
      <c r="H34" s="65">
        <v>23</v>
      </c>
      <c r="I34" s="65">
        <v>28</v>
      </c>
      <c r="J34" s="65">
        <v>18</v>
      </c>
      <c r="K34" s="65">
        <v>27</v>
      </c>
    </row>
    <row r="35" spans="1:11" ht="12.75">
      <c r="A35" s="131">
        <v>25</v>
      </c>
      <c r="B35" s="132" t="s">
        <v>176</v>
      </c>
      <c r="C35" s="132" t="s">
        <v>16</v>
      </c>
      <c r="D35" s="286">
        <v>25</v>
      </c>
      <c r="E35" s="131">
        <f t="shared" si="0"/>
        <v>116</v>
      </c>
      <c r="F35" s="65">
        <v>10</v>
      </c>
      <c r="G35" s="65">
        <v>36</v>
      </c>
      <c r="H35" s="65">
        <v>25</v>
      </c>
      <c r="I35" s="65">
        <v>31</v>
      </c>
      <c r="J35" s="65">
        <v>30</v>
      </c>
      <c r="K35" s="65">
        <v>20</v>
      </c>
    </row>
    <row r="36" spans="1:11" ht="12.75">
      <c r="A36" s="131">
        <v>26</v>
      </c>
      <c r="B36" s="132" t="s">
        <v>67</v>
      </c>
      <c r="C36" s="132" t="s">
        <v>42</v>
      </c>
      <c r="D36" s="286">
        <v>26</v>
      </c>
      <c r="E36" s="131">
        <f t="shared" si="0"/>
        <v>117</v>
      </c>
      <c r="F36" s="131">
        <v>30</v>
      </c>
      <c r="G36" s="65">
        <v>12</v>
      </c>
      <c r="H36" s="65">
        <v>24</v>
      </c>
      <c r="I36" s="65">
        <v>26</v>
      </c>
      <c r="J36" s="65">
        <v>25</v>
      </c>
      <c r="K36" s="65">
        <v>48</v>
      </c>
    </row>
    <row r="37" spans="1:11" ht="12.75">
      <c r="A37" s="131">
        <v>27</v>
      </c>
      <c r="B37" s="165" t="s">
        <v>357</v>
      </c>
      <c r="C37" s="165" t="s">
        <v>358</v>
      </c>
      <c r="D37" s="286">
        <v>27</v>
      </c>
      <c r="E37" s="131">
        <f t="shared" si="0"/>
        <v>135</v>
      </c>
      <c r="F37" s="65">
        <v>48</v>
      </c>
      <c r="G37" s="65">
        <v>37</v>
      </c>
      <c r="H37" s="65">
        <v>32</v>
      </c>
      <c r="I37" s="65">
        <v>29</v>
      </c>
      <c r="J37" s="65">
        <v>22</v>
      </c>
      <c r="K37" s="65">
        <v>15</v>
      </c>
    </row>
    <row r="38" spans="1:11" ht="12.75">
      <c r="A38" s="131">
        <v>28</v>
      </c>
      <c r="B38" s="132" t="s">
        <v>22</v>
      </c>
      <c r="C38" s="132" t="s">
        <v>23</v>
      </c>
      <c r="D38" s="286">
        <v>28</v>
      </c>
      <c r="E38" s="131">
        <f t="shared" si="0"/>
        <v>121</v>
      </c>
      <c r="F38" s="131">
        <v>9</v>
      </c>
      <c r="G38" s="65">
        <v>19</v>
      </c>
      <c r="H38" s="65">
        <v>22</v>
      </c>
      <c r="I38" s="65">
        <v>37</v>
      </c>
      <c r="J38" s="65">
        <v>41</v>
      </c>
      <c r="K38" s="65">
        <v>34</v>
      </c>
    </row>
    <row r="39" spans="1:11" ht="12.75">
      <c r="A39" s="131">
        <v>29</v>
      </c>
      <c r="B39" s="132" t="s">
        <v>215</v>
      </c>
      <c r="C39" s="132" t="s">
        <v>2</v>
      </c>
      <c r="D39" s="286">
        <v>29</v>
      </c>
      <c r="E39" s="131">
        <f t="shared" si="0"/>
        <v>127</v>
      </c>
      <c r="F39" s="131">
        <v>41</v>
      </c>
      <c r="G39" s="65">
        <v>31</v>
      </c>
      <c r="H39" s="65">
        <v>28</v>
      </c>
      <c r="I39" s="65">
        <v>22</v>
      </c>
      <c r="J39" s="65">
        <v>27</v>
      </c>
      <c r="K39" s="65">
        <v>19</v>
      </c>
    </row>
    <row r="40" spans="1:11" ht="12.75">
      <c r="A40" s="131">
        <v>30</v>
      </c>
      <c r="B40" s="132" t="s">
        <v>174</v>
      </c>
      <c r="C40" s="132" t="s">
        <v>61</v>
      </c>
      <c r="D40" s="286">
        <v>30</v>
      </c>
      <c r="E40" s="131">
        <f t="shared" si="0"/>
        <v>142</v>
      </c>
      <c r="F40" s="131">
        <v>48</v>
      </c>
      <c r="G40" s="65">
        <v>25</v>
      </c>
      <c r="H40" s="65">
        <v>20</v>
      </c>
      <c r="I40" s="65">
        <v>23</v>
      </c>
      <c r="J40" s="65">
        <v>48</v>
      </c>
      <c r="K40" s="65">
        <v>26</v>
      </c>
    </row>
    <row r="41" spans="1:11" ht="12.75">
      <c r="A41" s="131">
        <v>31</v>
      </c>
      <c r="B41" s="132" t="s">
        <v>233</v>
      </c>
      <c r="C41" s="132" t="s">
        <v>232</v>
      </c>
      <c r="D41" s="286">
        <v>31</v>
      </c>
      <c r="E41" s="131">
        <f t="shared" si="0"/>
        <v>146</v>
      </c>
      <c r="F41" s="65">
        <v>12</v>
      </c>
      <c r="G41" s="65">
        <v>35</v>
      </c>
      <c r="H41" s="65">
        <v>38</v>
      </c>
      <c r="I41" s="65">
        <v>33</v>
      </c>
      <c r="J41" s="65">
        <v>35</v>
      </c>
      <c r="K41" s="65">
        <v>31</v>
      </c>
    </row>
    <row r="42" spans="1:11" ht="12.75">
      <c r="A42" s="131">
        <v>32</v>
      </c>
      <c r="B42" s="132" t="s">
        <v>321</v>
      </c>
      <c r="C42" s="132" t="s">
        <v>113</v>
      </c>
      <c r="D42" s="286">
        <v>32</v>
      </c>
      <c r="E42" s="131">
        <f t="shared" si="0"/>
        <v>146</v>
      </c>
      <c r="F42" s="131">
        <v>32</v>
      </c>
      <c r="G42" s="65">
        <v>21</v>
      </c>
      <c r="H42" s="65">
        <v>39</v>
      </c>
      <c r="I42" s="65">
        <v>35</v>
      </c>
      <c r="J42" s="65">
        <v>29</v>
      </c>
      <c r="K42" s="65">
        <v>29</v>
      </c>
    </row>
    <row r="43" spans="1:11" ht="12.75">
      <c r="A43" s="131">
        <v>33</v>
      </c>
      <c r="B43" s="132" t="s">
        <v>112</v>
      </c>
      <c r="C43" s="132" t="s">
        <v>107</v>
      </c>
      <c r="D43" s="286">
        <v>33</v>
      </c>
      <c r="E43" s="131">
        <f t="shared" si="0"/>
        <v>149</v>
      </c>
      <c r="F43" s="131">
        <v>39</v>
      </c>
      <c r="G43" s="65">
        <v>32</v>
      </c>
      <c r="H43" s="65">
        <v>27</v>
      </c>
      <c r="I43" s="65">
        <v>34</v>
      </c>
      <c r="J43" s="65">
        <v>31</v>
      </c>
      <c r="K43" s="65">
        <v>25</v>
      </c>
    </row>
    <row r="44" spans="1:11" ht="12.75">
      <c r="A44" s="131">
        <v>34</v>
      </c>
      <c r="B44" s="132" t="s">
        <v>199</v>
      </c>
      <c r="C44" s="132" t="s">
        <v>124</v>
      </c>
      <c r="D44" s="286">
        <v>34</v>
      </c>
      <c r="E44" s="131">
        <f t="shared" si="0"/>
        <v>154</v>
      </c>
      <c r="F44" s="131">
        <v>33</v>
      </c>
      <c r="G44" s="65">
        <v>13</v>
      </c>
      <c r="H44" s="65">
        <v>34</v>
      </c>
      <c r="I44" s="65">
        <v>48</v>
      </c>
      <c r="J44" s="65">
        <v>26</v>
      </c>
      <c r="K44" s="65">
        <v>48</v>
      </c>
    </row>
    <row r="45" spans="1:11" ht="12.75">
      <c r="A45" s="131">
        <v>35</v>
      </c>
      <c r="B45" s="132" t="s">
        <v>118</v>
      </c>
      <c r="C45" s="132" t="s">
        <v>119</v>
      </c>
      <c r="D45" s="286">
        <v>35</v>
      </c>
      <c r="E45" s="131">
        <f t="shared" si="0"/>
        <v>154</v>
      </c>
      <c r="F45" s="65">
        <v>26</v>
      </c>
      <c r="G45" s="65">
        <v>41</v>
      </c>
      <c r="H45" s="65">
        <v>40</v>
      </c>
      <c r="I45" s="65">
        <v>24</v>
      </c>
      <c r="J45" s="65">
        <v>34</v>
      </c>
      <c r="K45" s="65">
        <v>30</v>
      </c>
    </row>
    <row r="46" spans="1:11" ht="12.75">
      <c r="A46" s="131">
        <v>36</v>
      </c>
      <c r="B46" s="132" t="s">
        <v>123</v>
      </c>
      <c r="C46" s="132" t="s">
        <v>120</v>
      </c>
      <c r="D46" s="286">
        <v>36</v>
      </c>
      <c r="E46" s="131">
        <f t="shared" si="0"/>
        <v>156</v>
      </c>
      <c r="F46" s="65">
        <v>40</v>
      </c>
      <c r="G46" s="65">
        <v>15</v>
      </c>
      <c r="H46" s="65">
        <v>21</v>
      </c>
      <c r="I46" s="65">
        <v>40</v>
      </c>
      <c r="J46" s="65">
        <v>40</v>
      </c>
      <c r="K46" s="65">
        <v>48</v>
      </c>
    </row>
    <row r="47" spans="1:11" ht="12.75">
      <c r="A47" s="131">
        <v>37</v>
      </c>
      <c r="B47" s="132" t="s">
        <v>60</v>
      </c>
      <c r="C47" s="132" t="s">
        <v>72</v>
      </c>
      <c r="D47" s="286">
        <v>37</v>
      </c>
      <c r="E47" s="131">
        <f t="shared" si="0"/>
        <v>162</v>
      </c>
      <c r="F47" s="65">
        <v>25</v>
      </c>
      <c r="G47" s="65">
        <v>27</v>
      </c>
      <c r="H47" s="65">
        <v>37</v>
      </c>
      <c r="I47" s="65">
        <v>42</v>
      </c>
      <c r="J47" s="65">
        <v>36</v>
      </c>
      <c r="K47" s="65">
        <v>37</v>
      </c>
    </row>
    <row r="48" spans="1:11" ht="12.75">
      <c r="A48" s="131">
        <v>38</v>
      </c>
      <c r="B48" s="165" t="s">
        <v>360</v>
      </c>
      <c r="C48" s="165" t="s">
        <v>552</v>
      </c>
      <c r="D48" s="286">
        <v>38</v>
      </c>
      <c r="E48" s="131">
        <f t="shared" si="0"/>
        <v>166</v>
      </c>
      <c r="F48" s="131">
        <v>43</v>
      </c>
      <c r="G48" s="65">
        <v>42</v>
      </c>
      <c r="H48" s="65">
        <v>36</v>
      </c>
      <c r="I48" s="65">
        <v>27</v>
      </c>
      <c r="J48" s="65">
        <v>33</v>
      </c>
      <c r="K48" s="65">
        <v>28</v>
      </c>
    </row>
    <row r="49" spans="1:11" ht="12.75">
      <c r="A49" s="131">
        <v>39</v>
      </c>
      <c r="B49" s="132" t="s">
        <v>362</v>
      </c>
      <c r="C49" s="132" t="s">
        <v>363</v>
      </c>
      <c r="D49" s="286">
        <v>39</v>
      </c>
      <c r="E49" s="131">
        <f t="shared" si="0"/>
        <v>172</v>
      </c>
      <c r="F49" s="131">
        <v>36</v>
      </c>
      <c r="G49" s="65">
        <v>30</v>
      </c>
      <c r="H49" s="65">
        <v>42</v>
      </c>
      <c r="I49" s="65">
        <v>43</v>
      </c>
      <c r="J49" s="65">
        <v>32</v>
      </c>
      <c r="K49" s="65">
        <v>32</v>
      </c>
    </row>
    <row r="50" spans="1:11" ht="12.75">
      <c r="A50" s="131">
        <v>40</v>
      </c>
      <c r="B50" s="132" t="s">
        <v>205</v>
      </c>
      <c r="C50" s="132" t="s">
        <v>204</v>
      </c>
      <c r="D50" s="286">
        <v>40</v>
      </c>
      <c r="E50" s="131">
        <f t="shared" si="0"/>
        <v>174</v>
      </c>
      <c r="F50" s="131">
        <v>38</v>
      </c>
      <c r="G50" s="65">
        <v>34</v>
      </c>
      <c r="H50" s="65">
        <v>41</v>
      </c>
      <c r="I50" s="65">
        <v>32</v>
      </c>
      <c r="J50" s="65">
        <v>37</v>
      </c>
      <c r="K50" s="65">
        <v>33</v>
      </c>
    </row>
    <row r="51" spans="1:11" ht="12.75">
      <c r="A51" s="131">
        <v>41</v>
      </c>
      <c r="B51" s="132" t="s">
        <v>73</v>
      </c>
      <c r="C51" s="132" t="s">
        <v>152</v>
      </c>
      <c r="D51" s="286">
        <v>41</v>
      </c>
      <c r="E51" s="131">
        <f t="shared" si="0"/>
        <v>180</v>
      </c>
      <c r="F51" s="131">
        <v>44</v>
      </c>
      <c r="G51" s="65">
        <v>38</v>
      </c>
      <c r="H51" s="65">
        <v>14</v>
      </c>
      <c r="I51" s="65">
        <v>36</v>
      </c>
      <c r="J51" s="65">
        <v>48</v>
      </c>
      <c r="K51" s="65">
        <v>48</v>
      </c>
    </row>
    <row r="52" spans="1:11" ht="12.75">
      <c r="A52" s="131">
        <v>42</v>
      </c>
      <c r="B52" s="132" t="s">
        <v>320</v>
      </c>
      <c r="C52" s="132" t="s">
        <v>226</v>
      </c>
      <c r="D52" s="286">
        <v>42</v>
      </c>
      <c r="E52" s="131">
        <f t="shared" si="0"/>
        <v>188</v>
      </c>
      <c r="F52" s="65">
        <v>42</v>
      </c>
      <c r="G52" s="65">
        <v>44</v>
      </c>
      <c r="H52" s="65">
        <v>33</v>
      </c>
      <c r="I52" s="65">
        <v>39</v>
      </c>
      <c r="J52" s="65">
        <v>39</v>
      </c>
      <c r="K52" s="65">
        <v>35</v>
      </c>
    </row>
    <row r="53" spans="1:11" ht="12.75">
      <c r="A53" s="131">
        <v>43</v>
      </c>
      <c r="B53" s="132" t="s">
        <v>9</v>
      </c>
      <c r="C53" s="132" t="s">
        <v>559</v>
      </c>
      <c r="D53" s="286">
        <v>43</v>
      </c>
      <c r="E53" s="131">
        <f t="shared" si="0"/>
        <v>196</v>
      </c>
      <c r="F53" s="131">
        <v>37</v>
      </c>
      <c r="G53" s="65">
        <v>40</v>
      </c>
      <c r="H53" s="65">
        <v>44</v>
      </c>
      <c r="I53" s="65">
        <v>41</v>
      </c>
      <c r="J53" s="65">
        <v>42</v>
      </c>
      <c r="K53" s="65">
        <v>36</v>
      </c>
    </row>
    <row r="54" spans="1:11" ht="12.75">
      <c r="A54" s="131">
        <v>44</v>
      </c>
      <c r="B54" s="132" t="s">
        <v>327</v>
      </c>
      <c r="C54" s="132" t="s">
        <v>326</v>
      </c>
      <c r="D54" s="286">
        <v>44</v>
      </c>
      <c r="E54" s="131">
        <f t="shared" si="0"/>
        <v>204</v>
      </c>
      <c r="F54" s="131">
        <v>48</v>
      </c>
      <c r="G54" s="65">
        <v>45</v>
      </c>
      <c r="H54" s="65">
        <v>45</v>
      </c>
      <c r="I54" s="65">
        <v>38</v>
      </c>
      <c r="J54" s="65">
        <v>38</v>
      </c>
      <c r="K54" s="65">
        <v>38</v>
      </c>
    </row>
    <row r="55" spans="1:11" ht="12.75">
      <c r="A55" s="131">
        <v>45</v>
      </c>
      <c r="B55" s="132" t="s">
        <v>196</v>
      </c>
      <c r="C55" s="132" t="s">
        <v>149</v>
      </c>
      <c r="D55" s="286">
        <v>45</v>
      </c>
      <c r="E55" s="131">
        <f t="shared" si="0"/>
        <v>217</v>
      </c>
      <c r="F55" s="131">
        <v>35</v>
      </c>
      <c r="G55" s="65">
        <v>43</v>
      </c>
      <c r="H55" s="65">
        <v>43</v>
      </c>
      <c r="I55" s="65">
        <v>48</v>
      </c>
      <c r="J55" s="65">
        <v>48</v>
      </c>
      <c r="K55" s="65">
        <v>48</v>
      </c>
    </row>
    <row r="56" spans="1:11" ht="12.75">
      <c r="A56" s="131">
        <v>46</v>
      </c>
      <c r="B56" s="132" t="s">
        <v>129</v>
      </c>
      <c r="C56" s="132" t="s">
        <v>130</v>
      </c>
      <c r="D56" s="286">
        <v>46</v>
      </c>
      <c r="E56" s="131">
        <f t="shared" si="0"/>
        <v>223</v>
      </c>
      <c r="F56" s="131">
        <v>31</v>
      </c>
      <c r="G56" s="65">
        <v>48</v>
      </c>
      <c r="H56" s="65">
        <v>48</v>
      </c>
      <c r="I56" s="65">
        <v>48</v>
      </c>
      <c r="J56" s="65">
        <v>48</v>
      </c>
      <c r="K56" s="65">
        <v>48</v>
      </c>
    </row>
    <row r="57" spans="1:11" ht="12.75">
      <c r="A57" s="131">
        <v>47</v>
      </c>
      <c r="B57" s="165" t="s">
        <v>399</v>
      </c>
      <c r="C57" s="165" t="s">
        <v>206</v>
      </c>
      <c r="D57" s="286">
        <v>47</v>
      </c>
      <c r="E57" s="131">
        <f t="shared" si="0"/>
        <v>233</v>
      </c>
      <c r="F57" s="65">
        <v>45</v>
      </c>
      <c r="G57" s="65">
        <v>46</v>
      </c>
      <c r="H57" s="65">
        <v>46</v>
      </c>
      <c r="I57" s="65">
        <v>48</v>
      </c>
      <c r="J57" s="65">
        <v>48</v>
      </c>
      <c r="K57" s="65">
        <v>48</v>
      </c>
    </row>
    <row r="58" spans="1:5" ht="12.75">
      <c r="A58" s="131"/>
      <c r="B58" s="132"/>
      <c r="C58" s="132"/>
      <c r="D58" s="286"/>
      <c r="E58" s="131"/>
    </row>
    <row r="59" spans="1:5" ht="12.75">
      <c r="A59" s="131"/>
      <c r="B59" s="165"/>
      <c r="C59" s="165"/>
      <c r="D59" s="286"/>
      <c r="E59" s="131"/>
    </row>
    <row r="60" spans="1:5" ht="12.75">
      <c r="A60" s="131"/>
      <c r="B60" s="165"/>
      <c r="C60" s="165"/>
      <c r="D60" s="286"/>
      <c r="E60" s="131"/>
    </row>
    <row r="61" spans="1:5" ht="12.75">
      <c r="A61" s="131"/>
      <c r="B61" s="165"/>
      <c r="C61" s="165"/>
      <c r="D61" s="285"/>
      <c r="E61" s="131"/>
    </row>
  </sheetData>
  <sheetProtection/>
  <autoFilter ref="A10:K61">
    <sortState ref="A11:K61">
      <sortCondition sortBy="value" ref="E11:E61"/>
    </sortState>
  </autoFilter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9"/>
  <sheetViews>
    <sheetView zoomScale="240" zoomScaleNormal="240" zoomScalePageLayoutView="0" workbookViewId="0" topLeftCell="A32">
      <selection activeCell="D47" sqref="D1:D16384"/>
    </sheetView>
  </sheetViews>
  <sheetFormatPr defaultColWidth="12" defaultRowHeight="11.25"/>
  <cols>
    <col min="1" max="2" width="12" style="0" customWidth="1"/>
    <col min="3" max="3" width="45.5" style="0" customWidth="1"/>
    <col min="4" max="4" width="0" style="0" hidden="1" customWidth="1"/>
  </cols>
  <sheetData>
    <row r="1" spans="1:3" ht="11.25">
      <c r="A1" s="62" t="s">
        <v>309</v>
      </c>
      <c r="B1" s="63"/>
      <c r="C1" s="63"/>
    </row>
    <row r="2" spans="1:3" ht="11.25">
      <c r="A2" s="63" t="s">
        <v>310</v>
      </c>
      <c r="B2" s="63">
        <v>13</v>
      </c>
      <c r="C2" s="63"/>
    </row>
    <row r="3" spans="1:3" ht="11.25">
      <c r="A3" s="63" t="s">
        <v>293</v>
      </c>
      <c r="B3" s="75" t="s">
        <v>126</v>
      </c>
      <c r="C3" s="63"/>
    </row>
    <row r="4" spans="1:3" ht="11.25">
      <c r="A4" s="63" t="s">
        <v>294</v>
      </c>
      <c r="B4" s="75" t="s">
        <v>262</v>
      </c>
      <c r="C4" s="63"/>
    </row>
    <row r="5" spans="1:3" ht="11.25">
      <c r="A5" s="63" t="s">
        <v>295</v>
      </c>
      <c r="B5" s="75" t="s">
        <v>471</v>
      </c>
      <c r="C5" s="63"/>
    </row>
    <row r="6" spans="1:3" ht="11.25">
      <c r="A6" s="63" t="s">
        <v>296</v>
      </c>
      <c r="B6" s="63">
        <v>1.25</v>
      </c>
      <c r="C6" s="63"/>
    </row>
    <row r="7" spans="1:3" ht="11.25">
      <c r="A7" s="63" t="s">
        <v>287</v>
      </c>
      <c r="B7" s="63">
        <v>3</v>
      </c>
      <c r="C7" s="63"/>
    </row>
    <row r="20" spans="1:4" ht="11.25">
      <c r="A20" s="66" t="s">
        <v>292</v>
      </c>
      <c r="B20" s="67" t="s">
        <v>311</v>
      </c>
      <c r="C20" s="67" t="s">
        <v>312</v>
      </c>
      <c r="D20" s="66" t="s">
        <v>292</v>
      </c>
    </row>
    <row r="21" spans="1:4" ht="12.75">
      <c r="A21" s="131"/>
      <c r="B21" s="165" t="s">
        <v>435</v>
      </c>
      <c r="C21" s="165"/>
      <c r="D21" s="131"/>
    </row>
    <row r="22" spans="1:4" ht="12.75">
      <c r="A22" s="131">
        <v>1</v>
      </c>
      <c r="B22" s="184" t="s">
        <v>188</v>
      </c>
      <c r="C22" s="184" t="s">
        <v>45</v>
      </c>
      <c r="D22" s="131">
        <v>1</v>
      </c>
    </row>
    <row r="23" spans="1:4" ht="12.75">
      <c r="A23" s="131">
        <v>2</v>
      </c>
      <c r="B23" s="184" t="s">
        <v>75</v>
      </c>
      <c r="C23" s="184" t="s">
        <v>105</v>
      </c>
      <c r="D23" s="131">
        <v>2</v>
      </c>
    </row>
    <row r="24" spans="1:4" ht="12.75">
      <c r="A24" s="131">
        <v>3</v>
      </c>
      <c r="B24" s="184" t="s">
        <v>253</v>
      </c>
      <c r="C24" s="184" t="s">
        <v>198</v>
      </c>
      <c r="D24" s="131">
        <v>3</v>
      </c>
    </row>
    <row r="25" spans="1:4" ht="12.75">
      <c r="A25" s="131">
        <v>4</v>
      </c>
      <c r="B25" s="184" t="s">
        <v>419</v>
      </c>
      <c r="C25" s="184" t="s">
        <v>420</v>
      </c>
      <c r="D25" s="131">
        <v>4</v>
      </c>
    </row>
    <row r="26" spans="1:4" ht="12.75">
      <c r="A26" s="131">
        <v>5</v>
      </c>
      <c r="B26" s="184" t="s">
        <v>391</v>
      </c>
      <c r="C26" s="184" t="s">
        <v>408</v>
      </c>
      <c r="D26" s="131">
        <v>5</v>
      </c>
    </row>
    <row r="27" spans="1:4" ht="12.75">
      <c r="A27" s="131">
        <v>6</v>
      </c>
      <c r="B27" s="184" t="s">
        <v>340</v>
      </c>
      <c r="C27" s="184" t="s">
        <v>341</v>
      </c>
      <c r="D27" s="131">
        <v>6</v>
      </c>
    </row>
    <row r="28" spans="1:4" ht="12.75">
      <c r="A28" s="131">
        <v>7</v>
      </c>
      <c r="B28" s="184" t="s">
        <v>421</v>
      </c>
      <c r="C28" s="184" t="s">
        <v>472</v>
      </c>
      <c r="D28" s="131">
        <v>7</v>
      </c>
    </row>
    <row r="29" spans="1:4" ht="12.75">
      <c r="A29" s="131">
        <v>8</v>
      </c>
      <c r="B29" s="283" t="s">
        <v>436</v>
      </c>
      <c r="C29" s="283" t="s">
        <v>475</v>
      </c>
      <c r="D29" s="131">
        <v>8</v>
      </c>
    </row>
    <row r="30" spans="1:4" ht="12.75">
      <c r="A30" s="131">
        <v>9</v>
      </c>
      <c r="B30" s="283" t="s">
        <v>437</v>
      </c>
      <c r="C30" s="184" t="s">
        <v>476</v>
      </c>
      <c r="D30" s="131">
        <v>9</v>
      </c>
    </row>
    <row r="31" spans="1:4" ht="12.75">
      <c r="A31" s="131">
        <v>10</v>
      </c>
      <c r="B31" s="283" t="s">
        <v>386</v>
      </c>
      <c r="C31" s="283" t="s">
        <v>477</v>
      </c>
      <c r="D31" s="131">
        <v>10</v>
      </c>
    </row>
    <row r="32" spans="1:4" ht="12.75">
      <c r="A32" s="131">
        <v>11</v>
      </c>
      <c r="B32" s="283" t="s">
        <v>438</v>
      </c>
      <c r="C32" s="283" t="s">
        <v>478</v>
      </c>
      <c r="D32" s="131">
        <v>11</v>
      </c>
    </row>
    <row r="33" spans="1:4" ht="12.75">
      <c r="A33" s="131">
        <v>12</v>
      </c>
      <c r="B33" s="283" t="s">
        <v>440</v>
      </c>
      <c r="C33" s="283" t="s">
        <v>479</v>
      </c>
      <c r="D33" s="131">
        <v>12</v>
      </c>
    </row>
    <row r="34" spans="1:4" ht="12.75">
      <c r="A34" s="131">
        <v>13</v>
      </c>
      <c r="B34" s="283" t="s">
        <v>342</v>
      </c>
      <c r="C34" s="283" t="s">
        <v>480</v>
      </c>
      <c r="D34" s="131">
        <v>13</v>
      </c>
    </row>
    <row r="35" spans="1:4" ht="12.75">
      <c r="A35" s="131">
        <v>14</v>
      </c>
      <c r="B35" s="184" t="s">
        <v>439</v>
      </c>
      <c r="C35" s="283" t="s">
        <v>481</v>
      </c>
      <c r="D35" s="131">
        <v>14</v>
      </c>
    </row>
    <row r="36" spans="1:4" ht="12.75">
      <c r="A36" s="131">
        <v>15</v>
      </c>
      <c r="B36" s="184" t="s">
        <v>442</v>
      </c>
      <c r="C36" s="283" t="s">
        <v>482</v>
      </c>
      <c r="D36" s="131">
        <v>15</v>
      </c>
    </row>
    <row r="37" spans="1:4" ht="12.75">
      <c r="A37" s="131">
        <v>16</v>
      </c>
      <c r="B37" s="283" t="s">
        <v>441</v>
      </c>
      <c r="C37" s="283" t="s">
        <v>483</v>
      </c>
      <c r="D37" s="131">
        <v>16</v>
      </c>
    </row>
    <row r="38" spans="1:4" ht="12.75">
      <c r="A38" s="131">
        <v>17</v>
      </c>
      <c r="B38" s="184" t="s">
        <v>213</v>
      </c>
      <c r="C38" s="184" t="s">
        <v>146</v>
      </c>
      <c r="D38" s="131">
        <v>17</v>
      </c>
    </row>
    <row r="39" spans="1:4" ht="12.75">
      <c r="A39" s="131">
        <v>18</v>
      </c>
      <c r="B39" s="283" t="s">
        <v>387</v>
      </c>
      <c r="C39" s="283" t="s">
        <v>484</v>
      </c>
      <c r="D39" s="131">
        <v>18</v>
      </c>
    </row>
    <row r="40" spans="1:4" ht="12.75">
      <c r="A40" s="131">
        <v>19</v>
      </c>
      <c r="B40" s="283" t="s">
        <v>449</v>
      </c>
      <c r="C40" s="283" t="s">
        <v>485</v>
      </c>
      <c r="D40" s="131">
        <v>19</v>
      </c>
    </row>
    <row r="41" spans="1:4" ht="12.75">
      <c r="A41" s="131">
        <v>20</v>
      </c>
      <c r="B41" s="283" t="s">
        <v>443</v>
      </c>
      <c r="C41" s="283" t="s">
        <v>486</v>
      </c>
      <c r="D41" s="131">
        <v>20</v>
      </c>
    </row>
    <row r="42" spans="1:4" ht="12.75">
      <c r="A42" s="131">
        <v>21</v>
      </c>
      <c r="B42" s="283" t="s">
        <v>444</v>
      </c>
      <c r="C42" s="283" t="s">
        <v>487</v>
      </c>
      <c r="D42" s="131">
        <v>21</v>
      </c>
    </row>
    <row r="43" spans="1:4" ht="12.75">
      <c r="A43" s="131">
        <v>22</v>
      </c>
      <c r="B43" s="283" t="s">
        <v>390</v>
      </c>
      <c r="C43" s="283" t="s">
        <v>488</v>
      </c>
      <c r="D43" s="131">
        <v>22</v>
      </c>
    </row>
    <row r="44" spans="1:4" ht="12.75">
      <c r="A44" s="131">
        <v>23</v>
      </c>
      <c r="B44" s="283" t="s">
        <v>447</v>
      </c>
      <c r="C44" s="283" t="s">
        <v>489</v>
      </c>
      <c r="D44" s="131">
        <v>23</v>
      </c>
    </row>
    <row r="45" spans="1:4" ht="12.75">
      <c r="A45" s="131">
        <v>24</v>
      </c>
      <c r="B45" s="283" t="s">
        <v>446</v>
      </c>
      <c r="C45" s="283" t="s">
        <v>490</v>
      </c>
      <c r="D45" s="131">
        <v>24</v>
      </c>
    </row>
    <row r="46" spans="1:4" ht="12.75">
      <c r="A46" s="131">
        <v>25</v>
      </c>
      <c r="B46" s="283" t="s">
        <v>392</v>
      </c>
      <c r="C46" s="283" t="s">
        <v>491</v>
      </c>
      <c r="D46" s="131">
        <v>25</v>
      </c>
    </row>
    <row r="47" spans="1:4" ht="12.75">
      <c r="A47" s="131">
        <v>26</v>
      </c>
      <c r="B47" s="184" t="s">
        <v>240</v>
      </c>
      <c r="C47" s="184" t="s">
        <v>54</v>
      </c>
      <c r="D47" s="131">
        <v>26</v>
      </c>
    </row>
    <row r="48" spans="1:4" ht="12.75">
      <c r="A48" s="131">
        <v>27</v>
      </c>
      <c r="B48" s="283" t="s">
        <v>445</v>
      </c>
      <c r="C48" s="283" t="s">
        <v>492</v>
      </c>
      <c r="D48" s="131">
        <v>27</v>
      </c>
    </row>
    <row r="49" spans="1:4" ht="12.75">
      <c r="A49" s="131">
        <v>28</v>
      </c>
      <c r="B49" s="283" t="s">
        <v>357</v>
      </c>
      <c r="C49" s="283" t="s">
        <v>493</v>
      </c>
      <c r="D49" s="131">
        <v>28</v>
      </c>
    </row>
    <row r="50" spans="1:4" ht="12.75">
      <c r="A50" s="131">
        <v>29</v>
      </c>
      <c r="B50" s="184" t="s">
        <v>129</v>
      </c>
      <c r="C50" s="184" t="s">
        <v>130</v>
      </c>
      <c r="D50" s="131">
        <v>29</v>
      </c>
    </row>
    <row r="51" spans="1:4" ht="12.75">
      <c r="A51" s="131">
        <v>30</v>
      </c>
      <c r="B51" s="184" t="s">
        <v>51</v>
      </c>
      <c r="C51" s="184" t="s">
        <v>70</v>
      </c>
      <c r="D51" s="131">
        <v>30</v>
      </c>
    </row>
    <row r="52" spans="1:4" ht="12.75">
      <c r="A52" s="131">
        <v>31</v>
      </c>
      <c r="B52" s="283" t="s">
        <v>448</v>
      </c>
      <c r="C52" s="283" t="s">
        <v>494</v>
      </c>
      <c r="D52" s="131">
        <v>31</v>
      </c>
    </row>
    <row r="53" spans="1:4" ht="12.75">
      <c r="A53" s="131">
        <v>32</v>
      </c>
      <c r="B53" s="283" t="s">
        <v>388</v>
      </c>
      <c r="C53" s="283" t="s">
        <v>495</v>
      </c>
      <c r="D53" s="131">
        <v>32</v>
      </c>
    </row>
    <row r="54" spans="1:4" ht="12.75">
      <c r="A54" s="131">
        <v>33</v>
      </c>
      <c r="B54" s="283" t="s">
        <v>356</v>
      </c>
      <c r="C54" s="283" t="s">
        <v>496</v>
      </c>
      <c r="D54" s="131">
        <v>33</v>
      </c>
    </row>
    <row r="55" spans="1:4" ht="12.75">
      <c r="A55" s="131">
        <v>34</v>
      </c>
      <c r="B55" s="283" t="s">
        <v>453</v>
      </c>
      <c r="C55" s="283" t="s">
        <v>497</v>
      </c>
      <c r="D55" s="131">
        <v>34</v>
      </c>
    </row>
    <row r="56" spans="1:4" ht="12.75">
      <c r="A56" s="131">
        <v>35</v>
      </c>
      <c r="B56" s="283" t="s">
        <v>451</v>
      </c>
      <c r="C56" s="283" t="s">
        <v>498</v>
      </c>
      <c r="D56" s="131">
        <v>35</v>
      </c>
    </row>
    <row r="57" spans="1:4" ht="12.75">
      <c r="A57" s="131">
        <v>36</v>
      </c>
      <c r="B57" s="283" t="s">
        <v>454</v>
      </c>
      <c r="C57" s="283" t="s">
        <v>499</v>
      </c>
      <c r="D57" s="131">
        <v>36</v>
      </c>
    </row>
    <row r="58" spans="1:4" ht="12.75">
      <c r="A58" s="131">
        <v>37</v>
      </c>
      <c r="B58" s="283" t="s">
        <v>452</v>
      </c>
      <c r="C58" s="283" t="s">
        <v>500</v>
      </c>
      <c r="D58" s="131">
        <v>37</v>
      </c>
    </row>
    <row r="59" spans="1:4" ht="12.75">
      <c r="A59" s="131">
        <v>38</v>
      </c>
      <c r="B59" s="283" t="s">
        <v>459</v>
      </c>
      <c r="C59" s="283" t="s">
        <v>501</v>
      </c>
      <c r="D59" s="131">
        <v>38</v>
      </c>
    </row>
    <row r="60" spans="1:4" ht="12.75">
      <c r="A60" s="131">
        <v>39</v>
      </c>
      <c r="B60" s="283" t="s">
        <v>450</v>
      </c>
      <c r="C60" s="283" t="s">
        <v>502</v>
      </c>
      <c r="D60" s="131">
        <v>39</v>
      </c>
    </row>
    <row r="61" spans="1:4" ht="12.75">
      <c r="A61" s="131">
        <v>40</v>
      </c>
      <c r="B61" s="283" t="s">
        <v>503</v>
      </c>
      <c r="C61" s="283" t="s">
        <v>504</v>
      </c>
      <c r="D61" s="131">
        <v>40</v>
      </c>
    </row>
    <row r="62" spans="1:4" ht="12.75">
      <c r="A62" s="131">
        <v>41</v>
      </c>
      <c r="B62" s="184" t="s">
        <v>101</v>
      </c>
      <c r="C62" s="184" t="s">
        <v>135</v>
      </c>
      <c r="D62" s="131">
        <v>41</v>
      </c>
    </row>
    <row r="63" spans="1:4" ht="12.75">
      <c r="A63" s="131">
        <v>42</v>
      </c>
      <c r="B63" s="283" t="s">
        <v>455</v>
      </c>
      <c r="C63" s="283" t="s">
        <v>505</v>
      </c>
      <c r="D63" s="131">
        <v>42</v>
      </c>
    </row>
    <row r="64" spans="1:4" ht="12.75">
      <c r="A64" s="131">
        <v>43</v>
      </c>
      <c r="B64" s="184" t="s">
        <v>73</v>
      </c>
      <c r="C64" s="184" t="s">
        <v>152</v>
      </c>
      <c r="D64" s="131">
        <v>43</v>
      </c>
    </row>
    <row r="65" spans="1:4" ht="12.75">
      <c r="A65" s="131">
        <v>44</v>
      </c>
      <c r="B65" s="283" t="s">
        <v>456</v>
      </c>
      <c r="C65" s="283" t="s">
        <v>507</v>
      </c>
      <c r="D65" s="131">
        <v>44</v>
      </c>
    </row>
    <row r="66" spans="1:4" ht="12.75">
      <c r="A66" s="131">
        <v>45</v>
      </c>
      <c r="B66" s="283" t="s">
        <v>396</v>
      </c>
      <c r="C66" s="283" t="s">
        <v>508</v>
      </c>
      <c r="D66" s="131">
        <v>45</v>
      </c>
    </row>
    <row r="67" spans="1:4" ht="12.75">
      <c r="A67" s="131">
        <v>46</v>
      </c>
      <c r="B67" s="283" t="s">
        <v>457</v>
      </c>
      <c r="C67" s="283" t="s">
        <v>509</v>
      </c>
      <c r="D67" s="131">
        <v>46</v>
      </c>
    </row>
    <row r="68" spans="1:4" ht="12.75">
      <c r="A68" s="131">
        <v>47</v>
      </c>
      <c r="B68" s="283" t="s">
        <v>460</v>
      </c>
      <c r="C68" s="283" t="s">
        <v>510</v>
      </c>
      <c r="D68" s="131">
        <v>47</v>
      </c>
    </row>
    <row r="69" spans="1:4" ht="12.75">
      <c r="A69" s="131">
        <v>48</v>
      </c>
      <c r="B69" s="283" t="s">
        <v>458</v>
      </c>
      <c r="C69" s="283" t="s">
        <v>511</v>
      </c>
      <c r="D69" s="131">
        <v>48</v>
      </c>
    </row>
    <row r="70" spans="1:4" ht="12.75">
      <c r="A70" s="131">
        <v>49</v>
      </c>
      <c r="B70" s="283" t="s">
        <v>461</v>
      </c>
      <c r="C70" s="283" t="s">
        <v>512</v>
      </c>
      <c r="D70" s="131">
        <v>49</v>
      </c>
    </row>
    <row r="71" spans="1:4" ht="12.75">
      <c r="A71" s="131">
        <v>50</v>
      </c>
      <c r="B71" s="283" t="s">
        <v>354</v>
      </c>
      <c r="C71" s="283" t="s">
        <v>513</v>
      </c>
      <c r="D71" s="131">
        <v>50</v>
      </c>
    </row>
    <row r="72" spans="1:4" ht="12.75">
      <c r="A72" s="131">
        <v>51</v>
      </c>
      <c r="B72" s="283" t="s">
        <v>431</v>
      </c>
      <c r="C72" s="283" t="s">
        <v>514</v>
      </c>
      <c r="D72" s="131">
        <v>51</v>
      </c>
    </row>
    <row r="73" spans="1:4" ht="12.75">
      <c r="A73" s="131">
        <v>52</v>
      </c>
      <c r="B73" s="283" t="s">
        <v>462</v>
      </c>
      <c r="C73" s="283" t="s">
        <v>515</v>
      </c>
      <c r="D73" s="131">
        <v>52</v>
      </c>
    </row>
    <row r="74" spans="1:4" ht="12.75">
      <c r="A74" s="131">
        <v>53</v>
      </c>
      <c r="B74" s="283" t="s">
        <v>463</v>
      </c>
      <c r="C74" s="283" t="s">
        <v>516</v>
      </c>
      <c r="D74" s="131">
        <v>53</v>
      </c>
    </row>
    <row r="75" spans="1:4" ht="12.75">
      <c r="A75" s="131">
        <v>54</v>
      </c>
      <c r="B75" s="184" t="s">
        <v>97</v>
      </c>
      <c r="C75" s="184" t="s">
        <v>84</v>
      </c>
      <c r="D75" s="131">
        <v>54</v>
      </c>
    </row>
    <row r="76" spans="1:4" ht="12.75">
      <c r="A76" s="131">
        <v>55</v>
      </c>
      <c r="B76" s="283" t="s">
        <v>464</v>
      </c>
      <c r="C76" s="283" t="s">
        <v>519</v>
      </c>
      <c r="D76" s="131">
        <v>55</v>
      </c>
    </row>
    <row r="77" spans="1:4" ht="12.75">
      <c r="A77" s="131">
        <v>56</v>
      </c>
      <c r="B77" s="283" t="s">
        <v>465</v>
      </c>
      <c r="C77" s="283" t="s">
        <v>517</v>
      </c>
      <c r="D77" s="131">
        <v>56</v>
      </c>
    </row>
    <row r="78" spans="1:4" ht="12.75">
      <c r="A78" s="131">
        <v>57</v>
      </c>
      <c r="B78" s="283" t="s">
        <v>466</v>
      </c>
      <c r="C78" s="283" t="s">
        <v>518</v>
      </c>
      <c r="D78" s="131">
        <v>57</v>
      </c>
    </row>
    <row r="79" spans="1:4" ht="12.75">
      <c r="A79" s="131">
        <v>58</v>
      </c>
      <c r="B79" s="283" t="s">
        <v>467</v>
      </c>
      <c r="C79" s="283" t="s">
        <v>520</v>
      </c>
      <c r="D79" s="131">
        <v>58</v>
      </c>
    </row>
    <row r="80" spans="1:4" ht="12.75">
      <c r="A80" s="131">
        <v>59</v>
      </c>
      <c r="B80" s="283" t="s">
        <v>468</v>
      </c>
      <c r="C80" s="283" t="s">
        <v>521</v>
      </c>
      <c r="D80" s="131">
        <v>59</v>
      </c>
    </row>
    <row r="81" spans="1:4" ht="12.75">
      <c r="A81" s="131">
        <v>60</v>
      </c>
      <c r="B81" s="283" t="s">
        <v>469</v>
      </c>
      <c r="C81" s="283" t="s">
        <v>522</v>
      </c>
      <c r="D81" s="131">
        <v>60</v>
      </c>
    </row>
    <row r="82" spans="1:4" ht="12.75">
      <c r="A82" s="131">
        <v>61</v>
      </c>
      <c r="B82" s="283" t="s">
        <v>470</v>
      </c>
      <c r="C82" s="283" t="s">
        <v>523</v>
      </c>
      <c r="D82" s="131">
        <v>61</v>
      </c>
    </row>
    <row r="83" spans="1:4" ht="12.75">
      <c r="A83" s="131">
        <v>62</v>
      </c>
      <c r="B83" s="283" t="s">
        <v>506</v>
      </c>
      <c r="C83" s="283" t="s">
        <v>524</v>
      </c>
      <c r="D83" s="131">
        <v>62</v>
      </c>
    </row>
    <row r="84" spans="2:3" ht="12.75">
      <c r="B84" s="132" t="s">
        <v>5</v>
      </c>
      <c r="C84" s="132" t="s">
        <v>5</v>
      </c>
    </row>
    <row r="85" spans="2:3" ht="12.75">
      <c r="B85" s="132" t="s">
        <v>5</v>
      </c>
      <c r="C85" s="132" t="s">
        <v>5</v>
      </c>
    </row>
    <row r="86" spans="2:3" ht="12.75">
      <c r="B86" s="132" t="s">
        <v>5</v>
      </c>
      <c r="C86" s="132" t="s">
        <v>5</v>
      </c>
    </row>
    <row r="87" spans="2:3" ht="12.75">
      <c r="B87" s="132" t="s">
        <v>5</v>
      </c>
      <c r="C87" s="132" t="s">
        <v>5</v>
      </c>
    </row>
    <row r="88" spans="2:3" ht="12.75">
      <c r="B88" s="132"/>
      <c r="C88" s="132"/>
    </row>
    <row r="89" spans="2:3" ht="12.75">
      <c r="B89" s="132"/>
      <c r="C89" s="132"/>
    </row>
  </sheetData>
  <sheetProtection/>
  <printOptions/>
  <pageMargins left="0.7" right="0.7" top="0.75" bottom="0.75" header="0.3" footer="0.3"/>
  <pageSetup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6"/>
  <sheetViews>
    <sheetView zoomScale="300" zoomScaleNormal="300" zoomScalePageLayoutView="0" workbookViewId="0" topLeftCell="A13">
      <selection activeCell="C29" sqref="C29"/>
    </sheetView>
  </sheetViews>
  <sheetFormatPr defaultColWidth="12" defaultRowHeight="11.25"/>
  <cols>
    <col min="1" max="2" width="12" style="0" customWidth="1"/>
    <col min="3" max="3" width="24.66015625" style="0" customWidth="1"/>
  </cols>
  <sheetData>
    <row r="1" spans="1:3" ht="11.25">
      <c r="A1" s="62" t="s">
        <v>309</v>
      </c>
      <c r="B1" s="63"/>
      <c r="C1" s="63"/>
    </row>
    <row r="2" spans="1:3" ht="11.25">
      <c r="A2" s="63" t="s">
        <v>310</v>
      </c>
      <c r="B2" s="63">
        <v>12</v>
      </c>
      <c r="C2" s="63"/>
    </row>
    <row r="3" spans="1:3" ht="11.25">
      <c r="A3" s="63" t="s">
        <v>293</v>
      </c>
      <c r="B3" s="75" t="s">
        <v>474</v>
      </c>
      <c r="C3" s="63"/>
    </row>
    <row r="4" spans="1:3" ht="11.25">
      <c r="A4" s="63" t="s">
        <v>294</v>
      </c>
      <c r="B4" s="75" t="s">
        <v>525</v>
      </c>
      <c r="C4" s="63"/>
    </row>
    <row r="5" spans="1:3" ht="11.25">
      <c r="A5" s="63" t="s">
        <v>295</v>
      </c>
      <c r="B5" s="75" t="s">
        <v>526</v>
      </c>
      <c r="C5" s="63"/>
    </row>
    <row r="6" spans="1:3" ht="11.25">
      <c r="A6" s="63" t="s">
        <v>296</v>
      </c>
      <c r="B6" s="63">
        <v>1.25</v>
      </c>
      <c r="C6" s="63"/>
    </row>
    <row r="7" spans="1:3" ht="11.25">
      <c r="A7" s="63" t="s">
        <v>287</v>
      </c>
      <c r="B7" s="63">
        <v>3</v>
      </c>
      <c r="C7" s="63"/>
    </row>
    <row r="12" spans="1:4" ht="11.25">
      <c r="A12" s="66" t="s">
        <v>292</v>
      </c>
      <c r="B12" s="67" t="s">
        <v>311</v>
      </c>
      <c r="C12" s="67" t="s">
        <v>312</v>
      </c>
      <c r="D12" s="66" t="s">
        <v>292</v>
      </c>
    </row>
    <row r="13" spans="1:4" ht="12.75">
      <c r="A13" s="131"/>
      <c r="B13" s="165" t="s">
        <v>435</v>
      </c>
      <c r="C13" s="165"/>
      <c r="D13" s="131"/>
    </row>
    <row r="14" spans="1:4" ht="12.75">
      <c r="A14" s="131"/>
      <c r="B14" s="184"/>
      <c r="C14" s="184"/>
      <c r="D14" s="131"/>
    </row>
    <row r="15" spans="1:5" ht="12.75">
      <c r="A15" s="131">
        <v>1</v>
      </c>
      <c r="B15" s="184" t="s">
        <v>419</v>
      </c>
      <c r="C15" s="184" t="s">
        <v>420</v>
      </c>
      <c r="D15" s="131">
        <v>1</v>
      </c>
      <c r="E15" s="132" t="s">
        <v>5</v>
      </c>
    </row>
    <row r="16" spans="1:4" ht="12.75">
      <c r="A16" s="131">
        <v>2</v>
      </c>
      <c r="B16" s="184" t="s">
        <v>75</v>
      </c>
      <c r="C16" s="184" t="s">
        <v>105</v>
      </c>
      <c r="D16" s="131">
        <v>2</v>
      </c>
    </row>
    <row r="17" spans="1:4" ht="12.75">
      <c r="A17" s="131">
        <v>3</v>
      </c>
      <c r="B17" s="184" t="s">
        <v>340</v>
      </c>
      <c r="C17" s="184" t="s">
        <v>341</v>
      </c>
      <c r="D17" s="131">
        <v>3</v>
      </c>
    </row>
    <row r="18" spans="1:4" ht="12.75">
      <c r="A18" s="131">
        <v>4</v>
      </c>
      <c r="B18" s="184" t="s">
        <v>240</v>
      </c>
      <c r="C18" s="184" t="s">
        <v>54</v>
      </c>
      <c r="D18" s="131">
        <v>4</v>
      </c>
    </row>
    <row r="19" spans="1:4" ht="12.75">
      <c r="A19" s="131">
        <v>5</v>
      </c>
      <c r="B19" s="184" t="s">
        <v>342</v>
      </c>
      <c r="C19" s="184" t="s">
        <v>343</v>
      </c>
      <c r="D19" s="131">
        <v>5</v>
      </c>
    </row>
    <row r="20" spans="1:4" ht="12.75">
      <c r="A20" s="131">
        <v>6</v>
      </c>
      <c r="B20" s="184" t="s">
        <v>51</v>
      </c>
      <c r="C20" s="184" t="s">
        <v>70</v>
      </c>
      <c r="D20" s="131">
        <v>6</v>
      </c>
    </row>
    <row r="21" spans="1:4" ht="12.75">
      <c r="A21" s="131">
        <v>7</v>
      </c>
      <c r="B21" s="184" t="s">
        <v>439</v>
      </c>
      <c r="C21" s="184" t="s">
        <v>545</v>
      </c>
      <c r="D21" s="131">
        <v>7</v>
      </c>
    </row>
    <row r="22" spans="1:4" ht="12.75">
      <c r="A22" s="131">
        <v>8</v>
      </c>
      <c r="B22" s="184" t="s">
        <v>421</v>
      </c>
      <c r="C22" s="184" t="s">
        <v>472</v>
      </c>
      <c r="D22" s="131">
        <v>8</v>
      </c>
    </row>
    <row r="23" spans="1:4" ht="12.75">
      <c r="A23" s="131">
        <v>9</v>
      </c>
      <c r="B23" s="184" t="s">
        <v>528</v>
      </c>
      <c r="C23" s="184" t="s">
        <v>527</v>
      </c>
      <c r="D23" s="131">
        <v>9</v>
      </c>
    </row>
    <row r="24" spans="1:4" ht="12.75">
      <c r="A24" s="131">
        <v>10</v>
      </c>
      <c r="B24" s="184" t="s">
        <v>438</v>
      </c>
      <c r="C24" s="184" t="s">
        <v>478</v>
      </c>
      <c r="D24" s="131">
        <v>10</v>
      </c>
    </row>
    <row r="25" spans="1:4" ht="12.75">
      <c r="A25" s="131">
        <v>11</v>
      </c>
      <c r="B25" s="184" t="s">
        <v>390</v>
      </c>
      <c r="C25" s="184" t="s">
        <v>407</v>
      </c>
      <c r="D25" s="131">
        <v>11</v>
      </c>
    </row>
    <row r="26" spans="1:4" ht="12.75">
      <c r="A26" s="131">
        <v>12</v>
      </c>
      <c r="B26" s="184" t="s">
        <v>393</v>
      </c>
      <c r="C26" s="184" t="s">
        <v>411</v>
      </c>
      <c r="D26" s="131">
        <v>12</v>
      </c>
    </row>
    <row r="27" spans="1:4" ht="12.75">
      <c r="A27" s="131">
        <v>13</v>
      </c>
      <c r="B27" s="184" t="s">
        <v>457</v>
      </c>
      <c r="C27" s="184" t="s">
        <v>546</v>
      </c>
      <c r="D27" s="131">
        <v>13</v>
      </c>
    </row>
    <row r="28" spans="1:4" ht="12.75">
      <c r="A28" s="131">
        <v>14</v>
      </c>
      <c r="B28" s="184" t="s">
        <v>357</v>
      </c>
      <c r="C28" s="184" t="s">
        <v>358</v>
      </c>
      <c r="D28" s="131">
        <v>14</v>
      </c>
    </row>
    <row r="29" spans="1:4" ht="12.75">
      <c r="A29" s="131">
        <v>15</v>
      </c>
      <c r="B29" s="184" t="s">
        <v>401</v>
      </c>
      <c r="C29" s="184" t="s">
        <v>403</v>
      </c>
      <c r="D29" s="131">
        <v>15</v>
      </c>
    </row>
    <row r="30" spans="1:4" ht="12.75">
      <c r="A30" s="131">
        <v>16</v>
      </c>
      <c r="B30" s="184" t="s">
        <v>97</v>
      </c>
      <c r="C30" s="184" t="s">
        <v>84</v>
      </c>
      <c r="D30" s="131">
        <v>16</v>
      </c>
    </row>
    <row r="31" spans="1:4" ht="12.75">
      <c r="A31" s="131">
        <v>17</v>
      </c>
      <c r="B31" s="184" t="s">
        <v>354</v>
      </c>
      <c r="C31" s="184" t="s">
        <v>513</v>
      </c>
      <c r="D31" s="131">
        <v>17</v>
      </c>
    </row>
    <row r="32" spans="1:4" ht="12.75">
      <c r="A32" s="131">
        <v>18</v>
      </c>
      <c r="B32" s="184" t="s">
        <v>464</v>
      </c>
      <c r="C32" s="184" t="s">
        <v>529</v>
      </c>
      <c r="D32" s="131">
        <v>18</v>
      </c>
    </row>
    <row r="33" spans="1:4" ht="12.75">
      <c r="A33" s="131">
        <v>19</v>
      </c>
      <c r="B33" s="184" t="s">
        <v>530</v>
      </c>
      <c r="C33" s="184" t="s">
        <v>531</v>
      </c>
      <c r="D33" s="131">
        <v>19</v>
      </c>
    </row>
    <row r="34" spans="1:4" ht="12.75">
      <c r="A34" s="131">
        <v>20</v>
      </c>
      <c r="B34" s="184" t="s">
        <v>503</v>
      </c>
      <c r="C34" s="184" t="s">
        <v>504</v>
      </c>
      <c r="D34" s="131">
        <v>20</v>
      </c>
    </row>
    <row r="35" spans="1:4" ht="12.75">
      <c r="A35" s="131">
        <v>21</v>
      </c>
      <c r="B35" s="184" t="s">
        <v>532</v>
      </c>
      <c r="C35" s="184" t="s">
        <v>533</v>
      </c>
      <c r="D35" s="131">
        <v>21</v>
      </c>
    </row>
    <row r="36" spans="1:4" ht="12.75">
      <c r="A36" s="131">
        <v>22</v>
      </c>
      <c r="B36" s="184" t="s">
        <v>470</v>
      </c>
      <c r="C36" s="184" t="s">
        <v>534</v>
      </c>
      <c r="D36" s="131">
        <v>22</v>
      </c>
    </row>
    <row r="37" spans="1:4" ht="12.75">
      <c r="A37" s="131">
        <v>23</v>
      </c>
      <c r="B37" s="184" t="s">
        <v>535</v>
      </c>
      <c r="C37" s="184" t="s">
        <v>536</v>
      </c>
      <c r="D37" s="131">
        <v>23</v>
      </c>
    </row>
    <row r="38" spans="1:4" ht="12.75">
      <c r="A38" s="131">
        <v>24</v>
      </c>
      <c r="B38" s="184" t="s">
        <v>537</v>
      </c>
      <c r="C38" s="184" t="s">
        <v>538</v>
      </c>
      <c r="D38" s="131">
        <v>24</v>
      </c>
    </row>
    <row r="39" spans="1:4" ht="12.75">
      <c r="A39" s="131">
        <v>25</v>
      </c>
      <c r="B39" s="184" t="s">
        <v>539</v>
      </c>
      <c r="C39" s="184" t="s">
        <v>544</v>
      </c>
      <c r="D39" s="131">
        <v>25</v>
      </c>
    </row>
    <row r="40" spans="1:4" ht="12.75">
      <c r="A40" s="131">
        <v>26</v>
      </c>
      <c r="B40" s="184" t="s">
        <v>540</v>
      </c>
      <c r="C40" s="184" t="s">
        <v>543</v>
      </c>
      <c r="D40" s="131">
        <v>26</v>
      </c>
    </row>
    <row r="41" spans="1:4" ht="12.75">
      <c r="A41" s="131">
        <v>27</v>
      </c>
      <c r="B41" s="184" t="s">
        <v>541</v>
      </c>
      <c r="C41" s="184" t="s">
        <v>542</v>
      </c>
      <c r="D41" s="131">
        <v>27</v>
      </c>
    </row>
    <row r="42" spans="1:4" ht="12.75">
      <c r="A42" s="131"/>
      <c r="B42" s="184"/>
      <c r="C42" s="184"/>
      <c r="D42" s="131"/>
    </row>
    <row r="43" spans="1:4" ht="12.75">
      <c r="A43" s="131"/>
      <c r="B43" s="184"/>
      <c r="C43" s="184"/>
      <c r="D43" s="131"/>
    </row>
    <row r="44" spans="1:4" ht="12.75">
      <c r="A44" s="131"/>
      <c r="B44" s="283"/>
      <c r="C44" s="283"/>
      <c r="D44" s="131"/>
    </row>
    <row r="45" spans="1:4" ht="12.75">
      <c r="A45" s="131"/>
      <c r="B45" s="283"/>
      <c r="C45" s="184"/>
      <c r="D45" s="131"/>
    </row>
    <row r="46" spans="1:4" ht="12.75">
      <c r="A46" s="131"/>
      <c r="B46" s="283"/>
      <c r="C46" s="283"/>
      <c r="D46" s="131"/>
    </row>
    <row r="47" spans="1:4" ht="12.75">
      <c r="A47" s="131"/>
      <c r="B47" s="283"/>
      <c r="C47" s="283"/>
      <c r="D47" s="131"/>
    </row>
    <row r="48" spans="1:4" ht="12.75">
      <c r="A48" s="131"/>
      <c r="B48" s="283"/>
      <c r="C48" s="283"/>
      <c r="D48" s="131"/>
    </row>
    <row r="49" spans="1:4" ht="12.75">
      <c r="A49" s="131"/>
      <c r="B49" s="184"/>
      <c r="C49" s="283"/>
      <c r="D49" s="131"/>
    </row>
    <row r="50" spans="1:4" ht="12.75">
      <c r="A50" s="131"/>
      <c r="B50" s="283"/>
      <c r="C50" s="283"/>
      <c r="D50" s="131"/>
    </row>
    <row r="51" spans="1:4" ht="12.75">
      <c r="A51" s="131"/>
      <c r="B51" s="184"/>
      <c r="C51" s="184"/>
      <c r="D51" s="131"/>
    </row>
    <row r="52" spans="1:4" ht="12.75">
      <c r="A52" s="131"/>
      <c r="B52" s="283"/>
      <c r="C52" s="283"/>
      <c r="D52" s="131"/>
    </row>
    <row r="53" spans="1:4" ht="12.75">
      <c r="A53" s="131"/>
      <c r="B53" s="283"/>
      <c r="C53" s="283"/>
      <c r="D53" s="131"/>
    </row>
    <row r="54" spans="1:4" ht="12.75">
      <c r="A54" s="131"/>
      <c r="B54" s="283"/>
      <c r="C54" s="283"/>
      <c r="D54" s="131"/>
    </row>
    <row r="55" spans="1:4" ht="12.75">
      <c r="A55" s="131"/>
      <c r="B55" s="283"/>
      <c r="C55" s="283"/>
      <c r="D55" s="131"/>
    </row>
    <row r="56" spans="1:4" ht="12.75">
      <c r="A56" s="131"/>
      <c r="B56" s="283"/>
      <c r="C56" s="283"/>
      <c r="D56" s="131"/>
    </row>
    <row r="57" spans="1:4" ht="12.75">
      <c r="A57" s="131"/>
      <c r="B57" s="283"/>
      <c r="C57" s="283"/>
      <c r="D57" s="131"/>
    </row>
    <row r="58" spans="1:4" ht="12.75">
      <c r="A58" s="131"/>
      <c r="B58" s="283"/>
      <c r="C58" s="283"/>
      <c r="D58" s="131"/>
    </row>
    <row r="59" spans="1:4" ht="12.75">
      <c r="A59" s="131"/>
      <c r="B59" s="283"/>
      <c r="C59" s="283"/>
      <c r="D59" s="131"/>
    </row>
    <row r="60" spans="1:4" ht="12.75">
      <c r="A60" s="131"/>
      <c r="B60" s="283"/>
      <c r="C60" s="283"/>
      <c r="D60" s="131"/>
    </row>
    <row r="61" spans="1:4" ht="12.75">
      <c r="A61" s="131"/>
      <c r="B61" s="283"/>
      <c r="C61" s="283"/>
      <c r="D61" s="131"/>
    </row>
    <row r="62" spans="1:4" ht="12.75">
      <c r="A62" s="131"/>
      <c r="B62" s="283"/>
      <c r="C62" s="283"/>
      <c r="D62" s="131"/>
    </row>
    <row r="63" spans="1:4" ht="12.75">
      <c r="A63" s="131"/>
      <c r="B63" s="283"/>
      <c r="C63" s="283"/>
      <c r="D63" s="131"/>
    </row>
    <row r="64" spans="1:4" ht="12.75">
      <c r="A64" s="131"/>
      <c r="B64" s="283"/>
      <c r="C64" s="283"/>
      <c r="D64" s="131"/>
    </row>
    <row r="65" spans="1:4" ht="12.75">
      <c r="A65" s="131"/>
      <c r="B65" s="283"/>
      <c r="C65" s="283"/>
      <c r="D65" s="131"/>
    </row>
    <row r="66" spans="1:4" ht="12.75">
      <c r="A66" s="131"/>
      <c r="B66" s="283"/>
      <c r="C66" s="283"/>
      <c r="D66" s="131"/>
    </row>
  </sheetData>
  <sheetProtection/>
  <printOptions/>
  <pageMargins left="0.7" right="0.7" top="0.75" bottom="0.75" header="0.3" footer="0.3"/>
  <pageSetup orientation="portrait" paperSize="9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5"/>
  <sheetViews>
    <sheetView zoomScale="210" zoomScaleNormal="210" zoomScalePageLayoutView="0" workbookViewId="0" topLeftCell="A1">
      <selection activeCell="A1" sqref="A1:C7"/>
    </sheetView>
  </sheetViews>
  <sheetFormatPr defaultColWidth="12" defaultRowHeight="11.25"/>
  <cols>
    <col min="1" max="1" width="17" style="0" bestFit="1" customWidth="1"/>
    <col min="2" max="2" width="16.66015625" style="0" bestFit="1" customWidth="1"/>
    <col min="3" max="3" width="32.16015625" style="0" bestFit="1" customWidth="1"/>
    <col min="4" max="4" width="3" style="0" bestFit="1" customWidth="1"/>
    <col min="5" max="5" width="2.16015625" style="0" bestFit="1" customWidth="1"/>
    <col min="6" max="6" width="8" style="0" bestFit="1" customWidth="1"/>
    <col min="7" max="14" width="10.66015625" style="65" customWidth="1"/>
  </cols>
  <sheetData>
    <row r="1" spans="1:6" ht="11.25">
      <c r="A1" s="62" t="s">
        <v>309</v>
      </c>
      <c r="B1" s="63"/>
      <c r="C1" s="63"/>
      <c r="D1" s="65"/>
      <c r="E1" s="65"/>
      <c r="F1" s="65"/>
    </row>
    <row r="2" spans="1:6" ht="11.25">
      <c r="A2" s="63" t="s">
        <v>310</v>
      </c>
      <c r="B2" s="63">
        <v>11</v>
      </c>
      <c r="C2" s="63"/>
      <c r="D2" s="65"/>
      <c r="E2" s="65"/>
      <c r="F2" s="65"/>
    </row>
    <row r="3" spans="1:6" ht="11.25">
      <c r="A3" s="63" t="s">
        <v>293</v>
      </c>
      <c r="B3" s="75" t="s">
        <v>304</v>
      </c>
      <c r="C3" s="63"/>
      <c r="D3" s="65"/>
      <c r="E3" s="65"/>
      <c r="F3" s="65"/>
    </row>
    <row r="4" spans="1:6" ht="11.25">
      <c r="A4" s="63" t="s">
        <v>294</v>
      </c>
      <c r="B4" s="75" t="s">
        <v>305</v>
      </c>
      <c r="C4" s="63"/>
      <c r="D4" s="65"/>
      <c r="E4" s="65"/>
      <c r="F4" s="65"/>
    </row>
    <row r="5" spans="1:6" ht="11.25">
      <c r="A5" s="63" t="s">
        <v>295</v>
      </c>
      <c r="B5" s="75" t="s">
        <v>432</v>
      </c>
      <c r="C5" s="63"/>
      <c r="D5" s="65"/>
      <c r="E5" s="65"/>
      <c r="F5" s="65"/>
    </row>
    <row r="6" spans="1:6" ht="11.25">
      <c r="A6" s="63" t="s">
        <v>296</v>
      </c>
      <c r="B6" s="63">
        <v>1</v>
      </c>
      <c r="C6" s="63"/>
      <c r="D6" s="65"/>
      <c r="E6" s="65"/>
      <c r="F6" s="65"/>
    </row>
    <row r="7" spans="1:6" ht="11.25">
      <c r="A7" s="63" t="s">
        <v>287</v>
      </c>
      <c r="B7" s="63">
        <v>1</v>
      </c>
      <c r="C7" s="63"/>
      <c r="D7" s="65"/>
      <c r="E7" s="65"/>
      <c r="F7" s="65"/>
    </row>
    <row r="8" spans="4:6" ht="11.25">
      <c r="D8" s="65"/>
      <c r="E8" s="65"/>
      <c r="F8" s="65"/>
    </row>
    <row r="9" spans="1:6" ht="11.25">
      <c r="A9">
        <v>0</v>
      </c>
      <c r="D9" s="65"/>
      <c r="E9" s="65"/>
      <c r="F9" s="65"/>
    </row>
    <row r="10" spans="1:14" ht="11.25">
      <c r="A10" s="66" t="s">
        <v>292</v>
      </c>
      <c r="B10" s="67" t="s">
        <v>311</v>
      </c>
      <c r="C10" s="67" t="s">
        <v>312</v>
      </c>
      <c r="D10" s="162" t="s">
        <v>5</v>
      </c>
      <c r="E10" s="163" t="s">
        <v>5</v>
      </c>
      <c r="F10" s="162" t="s">
        <v>249</v>
      </c>
      <c r="G10" s="66">
        <v>1</v>
      </c>
      <c r="H10" s="66">
        <v>2</v>
      </c>
      <c r="I10" s="66">
        <v>3</v>
      </c>
      <c r="J10" s="66">
        <v>4</v>
      </c>
      <c r="K10" s="66">
        <v>5</v>
      </c>
      <c r="L10" s="66">
        <v>6</v>
      </c>
      <c r="M10" s="66">
        <v>7</v>
      </c>
      <c r="N10" s="66">
        <v>8</v>
      </c>
    </row>
    <row r="11" spans="1:14" ht="12.75">
      <c r="A11">
        <v>1</v>
      </c>
      <c r="B11" s="132" t="s">
        <v>68</v>
      </c>
      <c r="C11" s="132" t="s">
        <v>193</v>
      </c>
      <c r="D11">
        <v>1</v>
      </c>
      <c r="E11" s="183"/>
      <c r="F11" s="183">
        <v>26</v>
      </c>
      <c r="G11" s="133">
        <v>8</v>
      </c>
      <c r="H11" s="133">
        <v>5</v>
      </c>
      <c r="I11" s="279">
        <v>26</v>
      </c>
      <c r="J11" s="133">
        <v>3</v>
      </c>
      <c r="K11" s="65">
        <v>2</v>
      </c>
      <c r="L11" s="65">
        <v>1</v>
      </c>
      <c r="M11" s="279">
        <v>16</v>
      </c>
      <c r="N11" s="133">
        <v>7</v>
      </c>
    </row>
    <row r="12" spans="1:14" ht="12.75">
      <c r="A12">
        <v>2</v>
      </c>
      <c r="B12" s="132" t="s">
        <v>75</v>
      </c>
      <c r="C12" s="132" t="s">
        <v>105</v>
      </c>
      <c r="D12">
        <v>2</v>
      </c>
      <c r="F12">
        <v>28</v>
      </c>
      <c r="G12" s="279">
        <v>14</v>
      </c>
      <c r="H12" s="65">
        <v>3</v>
      </c>
      <c r="I12" s="279">
        <v>15</v>
      </c>
      <c r="J12" s="65">
        <v>5</v>
      </c>
      <c r="K12" s="65">
        <v>4</v>
      </c>
      <c r="L12" s="65">
        <v>3</v>
      </c>
      <c r="M12" s="65">
        <v>3</v>
      </c>
      <c r="N12" s="65">
        <v>10</v>
      </c>
    </row>
    <row r="13" spans="1:14" ht="12.75">
      <c r="A13">
        <v>3</v>
      </c>
      <c r="B13" s="132" t="s">
        <v>244</v>
      </c>
      <c r="C13" s="132" t="s">
        <v>33</v>
      </c>
      <c r="D13">
        <v>3</v>
      </c>
      <c r="F13">
        <v>29</v>
      </c>
      <c r="G13" s="65">
        <v>5</v>
      </c>
      <c r="H13" s="279">
        <v>16</v>
      </c>
      <c r="I13" s="279">
        <v>20</v>
      </c>
      <c r="J13" s="65">
        <v>1</v>
      </c>
      <c r="K13" s="65">
        <v>1</v>
      </c>
      <c r="L13" s="65">
        <v>4</v>
      </c>
      <c r="M13" s="65">
        <v>6</v>
      </c>
      <c r="N13" s="65">
        <v>12</v>
      </c>
    </row>
    <row r="14" spans="1:14" ht="12.75">
      <c r="A14">
        <v>4</v>
      </c>
      <c r="B14" s="132" t="s">
        <v>234</v>
      </c>
      <c r="C14" s="132" t="s">
        <v>55</v>
      </c>
      <c r="D14">
        <v>4</v>
      </c>
      <c r="F14">
        <v>30</v>
      </c>
      <c r="G14" s="65">
        <v>4</v>
      </c>
      <c r="H14" s="65">
        <v>2</v>
      </c>
      <c r="I14" s="279">
        <v>24</v>
      </c>
      <c r="J14" s="65">
        <v>7</v>
      </c>
      <c r="K14" s="279">
        <v>6</v>
      </c>
      <c r="L14" s="65">
        <v>7</v>
      </c>
      <c r="M14" s="279">
        <v>14</v>
      </c>
      <c r="N14" s="65">
        <v>4</v>
      </c>
    </row>
    <row r="15" spans="1:14" ht="12.75">
      <c r="A15">
        <v>5</v>
      </c>
      <c r="B15" s="132" t="s">
        <v>238</v>
      </c>
      <c r="C15" s="132" t="s">
        <v>90</v>
      </c>
      <c r="D15">
        <v>5</v>
      </c>
      <c r="F15">
        <v>33</v>
      </c>
      <c r="G15" s="279">
        <v>12</v>
      </c>
      <c r="H15" s="65">
        <v>6</v>
      </c>
      <c r="I15" s="65">
        <v>3</v>
      </c>
      <c r="J15" s="65">
        <v>4</v>
      </c>
      <c r="K15" s="279">
        <v>11</v>
      </c>
      <c r="L15" s="65">
        <v>9</v>
      </c>
      <c r="M15" s="65">
        <v>9</v>
      </c>
      <c r="N15" s="65">
        <v>2</v>
      </c>
    </row>
    <row r="16" spans="1:14" ht="12.75">
      <c r="A16">
        <v>6</v>
      </c>
      <c r="B16" s="132" t="s">
        <v>202</v>
      </c>
      <c r="C16" s="132" t="s">
        <v>91</v>
      </c>
      <c r="D16">
        <v>6</v>
      </c>
      <c r="F16">
        <v>36</v>
      </c>
      <c r="G16" s="279">
        <v>24</v>
      </c>
      <c r="H16" s="279">
        <v>9</v>
      </c>
      <c r="I16" s="65">
        <v>8</v>
      </c>
      <c r="J16" s="65">
        <v>9</v>
      </c>
      <c r="K16" s="65">
        <v>8</v>
      </c>
      <c r="L16" s="65">
        <v>8</v>
      </c>
      <c r="M16" s="65">
        <v>2</v>
      </c>
      <c r="N16" s="65">
        <v>1</v>
      </c>
    </row>
    <row r="17" spans="1:14" ht="12.75">
      <c r="A17">
        <v>7</v>
      </c>
      <c r="B17" s="132" t="s">
        <v>246</v>
      </c>
      <c r="C17" s="132" t="s">
        <v>39</v>
      </c>
      <c r="D17">
        <v>7</v>
      </c>
      <c r="F17">
        <v>44</v>
      </c>
      <c r="G17" s="65">
        <v>6</v>
      </c>
      <c r="H17" s="279">
        <v>17</v>
      </c>
      <c r="I17" s="279">
        <v>25</v>
      </c>
      <c r="J17" s="65">
        <v>11</v>
      </c>
      <c r="K17" s="65">
        <v>5</v>
      </c>
      <c r="L17" s="65">
        <v>6</v>
      </c>
      <c r="M17" s="65">
        <v>8</v>
      </c>
      <c r="N17" s="65">
        <v>8</v>
      </c>
    </row>
    <row r="18" spans="1:14" ht="12.75">
      <c r="A18">
        <v>8</v>
      </c>
      <c r="B18" s="132" t="s">
        <v>63</v>
      </c>
      <c r="C18" s="132" t="s">
        <v>64</v>
      </c>
      <c r="D18">
        <v>8</v>
      </c>
      <c r="F18">
        <v>47</v>
      </c>
      <c r="G18" s="279" t="s">
        <v>434</v>
      </c>
      <c r="H18" s="279" t="s">
        <v>434</v>
      </c>
      <c r="I18" s="133" t="s">
        <v>434</v>
      </c>
      <c r="J18" s="65">
        <v>2</v>
      </c>
      <c r="K18" s="65">
        <v>3</v>
      </c>
      <c r="L18" s="65">
        <v>2</v>
      </c>
      <c r="M18" s="65">
        <v>1</v>
      </c>
      <c r="N18" s="65">
        <v>3</v>
      </c>
    </row>
    <row r="19" spans="1:14" ht="12.75">
      <c r="A19">
        <v>9</v>
      </c>
      <c r="B19" s="132" t="s">
        <v>56</v>
      </c>
      <c r="C19" s="132" t="s">
        <v>21</v>
      </c>
      <c r="D19">
        <v>9</v>
      </c>
      <c r="F19">
        <v>53</v>
      </c>
      <c r="G19" s="65">
        <v>7</v>
      </c>
      <c r="H19" s="65">
        <v>11</v>
      </c>
      <c r="I19" s="279">
        <v>21</v>
      </c>
      <c r="J19" s="65">
        <v>8</v>
      </c>
      <c r="K19" s="65">
        <v>7</v>
      </c>
      <c r="L19" s="279" t="s">
        <v>329</v>
      </c>
      <c r="M19" s="65">
        <v>5</v>
      </c>
      <c r="N19" s="65">
        <v>15</v>
      </c>
    </row>
    <row r="20" spans="1:14" ht="12.75">
      <c r="A20">
        <v>10</v>
      </c>
      <c r="B20" s="132" t="s">
        <v>245</v>
      </c>
      <c r="C20" s="132" t="s">
        <v>32</v>
      </c>
      <c r="D20">
        <v>10</v>
      </c>
      <c r="F20">
        <v>56</v>
      </c>
      <c r="G20" s="65">
        <v>1</v>
      </c>
      <c r="H20" s="279">
        <v>22</v>
      </c>
      <c r="I20" s="279">
        <v>18</v>
      </c>
      <c r="J20" s="65">
        <v>12</v>
      </c>
      <c r="K20" s="65">
        <v>14</v>
      </c>
      <c r="L20" s="65">
        <v>12</v>
      </c>
      <c r="M20" s="65">
        <v>1</v>
      </c>
      <c r="N20" s="65">
        <v>6</v>
      </c>
    </row>
    <row r="21" spans="1:14" ht="12.75">
      <c r="A21">
        <v>11</v>
      </c>
      <c r="B21" s="132" t="s">
        <v>241</v>
      </c>
      <c r="C21" s="132" t="s">
        <v>134</v>
      </c>
      <c r="D21">
        <v>11</v>
      </c>
      <c r="F21">
        <v>61</v>
      </c>
      <c r="G21" s="279">
        <v>27</v>
      </c>
      <c r="H21" s="279">
        <v>26</v>
      </c>
      <c r="I21" s="65">
        <v>10</v>
      </c>
      <c r="J21" s="65">
        <v>16</v>
      </c>
      <c r="K21" s="65">
        <v>10</v>
      </c>
      <c r="L21" s="65">
        <v>10</v>
      </c>
      <c r="M21" s="65">
        <v>10</v>
      </c>
      <c r="N21" s="65">
        <v>5</v>
      </c>
    </row>
    <row r="22" spans="1:14" ht="12.75">
      <c r="A22">
        <v>12</v>
      </c>
      <c r="B22" s="132" t="s">
        <v>59</v>
      </c>
      <c r="C22" s="132" t="s">
        <v>92</v>
      </c>
      <c r="D22">
        <v>12</v>
      </c>
      <c r="F22">
        <v>68</v>
      </c>
      <c r="G22" s="65">
        <v>19</v>
      </c>
      <c r="H22" s="279">
        <v>29</v>
      </c>
      <c r="I22" s="279">
        <v>35</v>
      </c>
      <c r="J22" s="65">
        <v>20</v>
      </c>
      <c r="K22" s="65">
        <v>9</v>
      </c>
      <c r="L22" s="65">
        <v>5</v>
      </c>
      <c r="M22" s="65">
        <v>4</v>
      </c>
      <c r="N22" s="65">
        <v>11</v>
      </c>
    </row>
    <row r="23" spans="1:14" ht="12.75">
      <c r="A23">
        <v>13</v>
      </c>
      <c r="B23" s="165" t="s">
        <v>379</v>
      </c>
      <c r="C23" s="165" t="s">
        <v>225</v>
      </c>
      <c r="D23">
        <v>13</v>
      </c>
      <c r="F23">
        <v>68</v>
      </c>
      <c r="G23" s="279">
        <v>18</v>
      </c>
      <c r="H23" s="65">
        <v>4</v>
      </c>
      <c r="I23" s="65">
        <v>14</v>
      </c>
      <c r="J23" s="279">
        <v>15</v>
      </c>
      <c r="K23" s="65">
        <v>13</v>
      </c>
      <c r="L23" s="65">
        <v>14</v>
      </c>
      <c r="M23" s="65">
        <v>15</v>
      </c>
      <c r="N23" s="65">
        <v>9</v>
      </c>
    </row>
    <row r="24" spans="1:14" ht="12.75">
      <c r="A24">
        <v>14</v>
      </c>
      <c r="B24" s="132" t="s">
        <v>112</v>
      </c>
      <c r="C24" s="132" t="s">
        <v>107</v>
      </c>
      <c r="D24">
        <v>14</v>
      </c>
      <c r="F24">
        <v>72</v>
      </c>
      <c r="G24" s="279">
        <v>23</v>
      </c>
      <c r="H24" s="279">
        <v>21</v>
      </c>
      <c r="I24" s="65">
        <v>4</v>
      </c>
      <c r="J24" s="65">
        <v>18</v>
      </c>
      <c r="K24" s="65">
        <v>18</v>
      </c>
      <c r="L24" s="65">
        <v>11</v>
      </c>
      <c r="M24" s="65">
        <v>7</v>
      </c>
      <c r="N24" s="65">
        <v>14</v>
      </c>
    </row>
    <row r="25" spans="1:14" ht="12.75">
      <c r="A25">
        <v>15</v>
      </c>
      <c r="B25" s="132" t="s">
        <v>256</v>
      </c>
      <c r="C25" s="132" t="s">
        <v>34</v>
      </c>
      <c r="D25">
        <v>15</v>
      </c>
      <c r="F25">
        <v>78</v>
      </c>
      <c r="G25" s="65">
        <v>2</v>
      </c>
      <c r="H25" s="65">
        <v>7</v>
      </c>
      <c r="I25" s="65">
        <v>17</v>
      </c>
      <c r="J25" s="279">
        <v>22</v>
      </c>
      <c r="K25" s="65">
        <v>16</v>
      </c>
      <c r="L25" s="65">
        <v>19</v>
      </c>
      <c r="M25" s="65">
        <v>17</v>
      </c>
      <c r="N25" s="279" t="s">
        <v>434</v>
      </c>
    </row>
    <row r="26" spans="1:14" ht="12.75">
      <c r="A26">
        <v>16</v>
      </c>
      <c r="B26" s="132" t="s">
        <v>76</v>
      </c>
      <c r="C26" s="132" t="s">
        <v>77</v>
      </c>
      <c r="D26">
        <v>16</v>
      </c>
      <c r="F26">
        <v>78</v>
      </c>
      <c r="G26" s="65">
        <v>10</v>
      </c>
      <c r="H26" s="65">
        <v>14</v>
      </c>
      <c r="I26" s="65">
        <v>16</v>
      </c>
      <c r="J26" s="65">
        <v>10</v>
      </c>
      <c r="K26" s="65">
        <v>12</v>
      </c>
      <c r="L26" s="279">
        <v>20</v>
      </c>
      <c r="M26" s="65">
        <v>16</v>
      </c>
      <c r="N26" s="279" t="s">
        <v>434</v>
      </c>
    </row>
    <row r="27" spans="1:14" ht="12.75">
      <c r="A27">
        <v>17</v>
      </c>
      <c r="B27" s="132" t="s">
        <v>199</v>
      </c>
      <c r="C27" s="132" t="s">
        <v>124</v>
      </c>
      <c r="D27">
        <v>17</v>
      </c>
      <c r="F27">
        <v>80</v>
      </c>
      <c r="G27" s="65">
        <v>9</v>
      </c>
      <c r="H27" s="65">
        <v>8</v>
      </c>
      <c r="I27" s="65">
        <v>11</v>
      </c>
      <c r="J27" s="279" t="s">
        <v>308</v>
      </c>
      <c r="K27" s="279">
        <v>23</v>
      </c>
      <c r="L27" s="65">
        <v>16</v>
      </c>
      <c r="M27" s="65">
        <v>20</v>
      </c>
      <c r="N27" s="65">
        <v>16</v>
      </c>
    </row>
    <row r="28" spans="1:14" ht="12.75">
      <c r="A28">
        <v>18</v>
      </c>
      <c r="B28" s="132" t="s">
        <v>248</v>
      </c>
      <c r="C28" s="132" t="s">
        <v>247</v>
      </c>
      <c r="D28">
        <v>18</v>
      </c>
      <c r="F28">
        <v>83</v>
      </c>
      <c r="G28" s="279">
        <v>29</v>
      </c>
      <c r="H28" s="279">
        <v>24</v>
      </c>
      <c r="I28" s="65">
        <v>1</v>
      </c>
      <c r="J28" s="65">
        <v>21</v>
      </c>
      <c r="K28" s="65">
        <v>19</v>
      </c>
      <c r="L28" s="65">
        <v>13</v>
      </c>
      <c r="M28" s="65">
        <v>12</v>
      </c>
      <c r="N28" s="65">
        <v>17</v>
      </c>
    </row>
    <row r="29" spans="1:14" ht="12.75">
      <c r="A29">
        <v>19</v>
      </c>
      <c r="B29" s="132" t="s">
        <v>129</v>
      </c>
      <c r="C29" s="132" t="s">
        <v>130</v>
      </c>
      <c r="D29">
        <v>19</v>
      </c>
      <c r="F29">
        <v>85</v>
      </c>
      <c r="G29" s="65">
        <v>16</v>
      </c>
      <c r="H29" s="65">
        <v>1</v>
      </c>
      <c r="I29" s="279">
        <v>32</v>
      </c>
      <c r="J29" s="65">
        <v>14</v>
      </c>
      <c r="K29" s="279">
        <v>25</v>
      </c>
      <c r="L29" s="65">
        <v>15</v>
      </c>
      <c r="M29" s="65">
        <v>21</v>
      </c>
      <c r="N29" s="65">
        <v>18</v>
      </c>
    </row>
    <row r="30" spans="1:14" ht="12.75">
      <c r="A30">
        <v>20</v>
      </c>
      <c r="B30" s="132" t="s">
        <v>67</v>
      </c>
      <c r="C30" s="132" t="s">
        <v>42</v>
      </c>
      <c r="D30">
        <v>20</v>
      </c>
      <c r="F30">
        <v>87</v>
      </c>
      <c r="G30" s="65">
        <v>3</v>
      </c>
      <c r="H30" s="65">
        <v>19</v>
      </c>
      <c r="I30" s="65">
        <v>19</v>
      </c>
      <c r="J30" s="65">
        <v>6</v>
      </c>
      <c r="K30" s="279">
        <v>21</v>
      </c>
      <c r="L30" s="279">
        <v>25</v>
      </c>
      <c r="M30" s="65">
        <v>19</v>
      </c>
      <c r="N30" s="65">
        <v>21</v>
      </c>
    </row>
    <row r="31" spans="1:14" ht="12.75">
      <c r="A31">
        <v>21</v>
      </c>
      <c r="B31" s="132" t="s">
        <v>201</v>
      </c>
      <c r="C31" s="132" t="s">
        <v>200</v>
      </c>
      <c r="D31">
        <v>21</v>
      </c>
      <c r="F31">
        <v>98</v>
      </c>
      <c r="G31" s="65">
        <v>22</v>
      </c>
      <c r="H31" s="279">
        <v>28</v>
      </c>
      <c r="I31" s="65">
        <v>6</v>
      </c>
      <c r="J31" s="279">
        <v>24</v>
      </c>
      <c r="K31" s="65">
        <v>17</v>
      </c>
      <c r="L31" s="65">
        <v>21</v>
      </c>
      <c r="M31" s="65">
        <v>13</v>
      </c>
      <c r="N31" s="65">
        <v>19</v>
      </c>
    </row>
    <row r="32" spans="1:14" ht="12.75">
      <c r="A32">
        <v>22</v>
      </c>
      <c r="B32" s="132" t="s">
        <v>173</v>
      </c>
      <c r="C32" s="132" t="s">
        <v>172</v>
      </c>
      <c r="D32">
        <v>22</v>
      </c>
      <c r="F32">
        <v>101</v>
      </c>
      <c r="G32" s="65">
        <v>25</v>
      </c>
      <c r="H32" s="65">
        <v>12</v>
      </c>
      <c r="I32" s="65">
        <v>9</v>
      </c>
      <c r="J32" s="279">
        <v>26</v>
      </c>
      <c r="K32" s="65">
        <v>15</v>
      </c>
      <c r="L32" s="65">
        <v>17</v>
      </c>
      <c r="M32" s="279">
        <v>27</v>
      </c>
      <c r="N32" s="65">
        <v>23</v>
      </c>
    </row>
    <row r="33" spans="1:14" ht="12.75">
      <c r="A33">
        <v>23</v>
      </c>
      <c r="B33" s="132" t="s">
        <v>101</v>
      </c>
      <c r="C33" s="132" t="s">
        <v>135</v>
      </c>
      <c r="D33">
        <v>23</v>
      </c>
      <c r="F33">
        <v>103</v>
      </c>
      <c r="G33" s="65">
        <v>13</v>
      </c>
      <c r="H33" s="279">
        <v>25</v>
      </c>
      <c r="I33" s="65">
        <v>5</v>
      </c>
      <c r="J33" s="65">
        <v>23</v>
      </c>
      <c r="K33" s="279">
        <v>24</v>
      </c>
      <c r="L33" s="65">
        <v>18</v>
      </c>
      <c r="M33" s="65">
        <v>24</v>
      </c>
      <c r="N33" s="65">
        <v>30</v>
      </c>
    </row>
    <row r="34" spans="1:14" ht="12.75">
      <c r="A34">
        <v>24</v>
      </c>
      <c r="B34" s="132" t="s">
        <v>0</v>
      </c>
      <c r="C34" s="132" t="s">
        <v>175</v>
      </c>
      <c r="D34">
        <v>24</v>
      </c>
      <c r="F34">
        <v>109</v>
      </c>
      <c r="G34" s="65">
        <v>17</v>
      </c>
      <c r="H34" s="65">
        <v>15</v>
      </c>
      <c r="I34" s="65">
        <v>12</v>
      </c>
      <c r="J34" s="65">
        <v>19</v>
      </c>
      <c r="K34" s="279">
        <v>26</v>
      </c>
      <c r="L34" s="65">
        <v>24</v>
      </c>
      <c r="M34" s="279">
        <v>25</v>
      </c>
      <c r="N34" s="65">
        <v>22</v>
      </c>
    </row>
    <row r="35" spans="1:14" ht="12.75">
      <c r="A35">
        <v>25</v>
      </c>
      <c r="B35" s="132" t="s">
        <v>167</v>
      </c>
      <c r="C35" s="132" t="s">
        <v>166</v>
      </c>
      <c r="D35">
        <v>25</v>
      </c>
      <c r="F35">
        <v>114</v>
      </c>
      <c r="G35" s="279">
        <v>28</v>
      </c>
      <c r="H35" s="279">
        <v>27</v>
      </c>
      <c r="I35" s="65">
        <v>23</v>
      </c>
      <c r="J35" s="65">
        <v>13</v>
      </c>
      <c r="K35" s="65">
        <v>20</v>
      </c>
      <c r="L35" s="65">
        <v>23</v>
      </c>
      <c r="M35" s="65">
        <v>22</v>
      </c>
      <c r="N35" s="65">
        <v>13</v>
      </c>
    </row>
    <row r="36" spans="1:14" ht="12.75">
      <c r="A36">
        <v>26</v>
      </c>
      <c r="B36" s="132" t="s">
        <v>51</v>
      </c>
      <c r="C36" s="132" t="s">
        <v>70</v>
      </c>
      <c r="D36">
        <v>26</v>
      </c>
      <c r="F36">
        <v>125</v>
      </c>
      <c r="G36" s="65">
        <v>11</v>
      </c>
      <c r="H36" s="65">
        <v>23</v>
      </c>
      <c r="I36" s="65">
        <v>2</v>
      </c>
      <c r="J36" s="65">
        <v>17</v>
      </c>
      <c r="K36" s="279" t="s">
        <v>308</v>
      </c>
      <c r="L36" s="279" t="s">
        <v>434</v>
      </c>
      <c r="M36" s="133" t="s">
        <v>434</v>
      </c>
      <c r="N36" s="133" t="s">
        <v>434</v>
      </c>
    </row>
    <row r="37" spans="1:14" ht="12.75">
      <c r="A37">
        <v>27</v>
      </c>
      <c r="B37" s="132" t="s">
        <v>8</v>
      </c>
      <c r="C37" s="132" t="s">
        <v>237</v>
      </c>
      <c r="D37">
        <v>27</v>
      </c>
      <c r="E37" s="183" t="s">
        <v>5</v>
      </c>
      <c r="F37">
        <v>133</v>
      </c>
      <c r="G37" s="65">
        <v>21</v>
      </c>
      <c r="H37" s="65">
        <v>20</v>
      </c>
      <c r="I37" s="279">
        <v>26</v>
      </c>
      <c r="J37" s="65">
        <v>25</v>
      </c>
      <c r="K37" s="65">
        <v>22</v>
      </c>
      <c r="L37" s="65">
        <v>22</v>
      </c>
      <c r="M37" s="65">
        <v>23</v>
      </c>
      <c r="N37" s="279" t="s">
        <v>308</v>
      </c>
    </row>
    <row r="38" spans="1:14" ht="12.75">
      <c r="A38">
        <v>28</v>
      </c>
      <c r="B38" s="132" t="s">
        <v>254</v>
      </c>
      <c r="C38" s="132" t="s">
        <v>159</v>
      </c>
      <c r="D38">
        <v>28</v>
      </c>
      <c r="F38">
        <v>145</v>
      </c>
      <c r="G38" s="65">
        <v>20</v>
      </c>
      <c r="H38" s="65">
        <v>10</v>
      </c>
      <c r="I38" s="65">
        <v>7</v>
      </c>
      <c r="J38" s="279" t="s">
        <v>434</v>
      </c>
      <c r="K38" s="279" t="s">
        <v>434</v>
      </c>
      <c r="L38" s="133" t="s">
        <v>434</v>
      </c>
      <c r="M38" s="133" t="s">
        <v>434</v>
      </c>
      <c r="N38" s="133" t="s">
        <v>434</v>
      </c>
    </row>
    <row r="39" spans="1:14" ht="12.75">
      <c r="A39">
        <v>29</v>
      </c>
      <c r="B39" s="132" t="s">
        <v>82</v>
      </c>
      <c r="C39" s="132" t="s">
        <v>15</v>
      </c>
      <c r="D39">
        <v>29</v>
      </c>
      <c r="F39">
        <v>159</v>
      </c>
      <c r="G39" s="65">
        <v>15</v>
      </c>
      <c r="H39" s="65">
        <v>13</v>
      </c>
      <c r="I39" s="65">
        <v>30</v>
      </c>
      <c r="J39" s="65">
        <v>29</v>
      </c>
      <c r="K39" s="279" t="s">
        <v>308</v>
      </c>
      <c r="L39" s="279" t="s">
        <v>434</v>
      </c>
      <c r="M39" s="133" t="s">
        <v>434</v>
      </c>
      <c r="N39" s="133" t="s">
        <v>434</v>
      </c>
    </row>
    <row r="40" spans="1:14" ht="12.75">
      <c r="A40">
        <v>30</v>
      </c>
      <c r="B40" s="132" t="s">
        <v>197</v>
      </c>
      <c r="C40" s="132" t="s">
        <v>151</v>
      </c>
      <c r="D40">
        <v>30</v>
      </c>
      <c r="F40">
        <v>161</v>
      </c>
      <c r="G40" s="65">
        <v>30</v>
      </c>
      <c r="H40" s="65">
        <v>18</v>
      </c>
      <c r="I40" s="65">
        <v>14</v>
      </c>
      <c r="J40" s="65">
        <v>27</v>
      </c>
      <c r="K40" s="279" t="s">
        <v>307</v>
      </c>
      <c r="L40" s="279" t="s">
        <v>434</v>
      </c>
      <c r="M40" s="133" t="s">
        <v>434</v>
      </c>
      <c r="N40" s="133" t="s">
        <v>434</v>
      </c>
    </row>
    <row r="41" spans="1:14" ht="12.75">
      <c r="A41">
        <v>31</v>
      </c>
      <c r="B41" s="132" t="s">
        <v>327</v>
      </c>
      <c r="C41" s="132" t="s">
        <v>326</v>
      </c>
      <c r="D41">
        <v>31</v>
      </c>
      <c r="F41">
        <v>161</v>
      </c>
      <c r="G41" s="279">
        <v>31</v>
      </c>
      <c r="H41" s="279">
        <v>30</v>
      </c>
      <c r="I41" s="65">
        <v>27</v>
      </c>
      <c r="J41" s="65">
        <v>30</v>
      </c>
      <c r="K41" s="65">
        <v>28</v>
      </c>
      <c r="L41" s="65">
        <v>26</v>
      </c>
      <c r="M41" s="65">
        <v>26</v>
      </c>
      <c r="N41" s="65">
        <v>24</v>
      </c>
    </row>
    <row r="42" spans="1:14" ht="12.75">
      <c r="A42">
        <v>32</v>
      </c>
      <c r="B42" s="132" t="s">
        <v>179</v>
      </c>
      <c r="C42" s="132" t="s">
        <v>322</v>
      </c>
      <c r="D42">
        <v>32</v>
      </c>
      <c r="F42">
        <v>178</v>
      </c>
      <c r="G42" s="65">
        <v>26</v>
      </c>
      <c r="H42" s="65">
        <v>32</v>
      </c>
      <c r="I42" s="65">
        <v>29</v>
      </c>
      <c r="J42" s="65">
        <v>28</v>
      </c>
      <c r="K42" s="65">
        <v>27</v>
      </c>
      <c r="L42" s="279" t="s">
        <v>434</v>
      </c>
      <c r="M42" s="279" t="s">
        <v>434</v>
      </c>
      <c r="N42" s="133" t="s">
        <v>434</v>
      </c>
    </row>
    <row r="43" spans="1:14" ht="12.75">
      <c r="A43">
        <v>33</v>
      </c>
      <c r="B43" s="132" t="s">
        <v>1</v>
      </c>
      <c r="C43" s="132" t="s">
        <v>333</v>
      </c>
      <c r="D43">
        <v>33</v>
      </c>
      <c r="F43">
        <v>191</v>
      </c>
      <c r="G43" s="65">
        <v>33</v>
      </c>
      <c r="H43" s="65">
        <v>33</v>
      </c>
      <c r="I43" s="65">
        <v>22</v>
      </c>
      <c r="J43" s="65">
        <v>31</v>
      </c>
      <c r="K43" s="279" t="s">
        <v>434</v>
      </c>
      <c r="L43" s="279" t="s">
        <v>434</v>
      </c>
      <c r="M43" s="133" t="s">
        <v>434</v>
      </c>
      <c r="N43" s="133" t="s">
        <v>434</v>
      </c>
    </row>
    <row r="44" spans="1:14" ht="12.75">
      <c r="A44">
        <v>34</v>
      </c>
      <c r="B44" s="165" t="s">
        <v>399</v>
      </c>
      <c r="C44" s="165" t="s">
        <v>206</v>
      </c>
      <c r="D44">
        <v>34</v>
      </c>
      <c r="F44">
        <v>202</v>
      </c>
      <c r="G44" s="65">
        <v>32</v>
      </c>
      <c r="H44" s="65">
        <v>31</v>
      </c>
      <c r="I44" s="65">
        <v>31</v>
      </c>
      <c r="J44" s="279" t="s">
        <v>434</v>
      </c>
      <c r="K44" s="279" t="s">
        <v>434</v>
      </c>
      <c r="L44" s="133" t="s">
        <v>434</v>
      </c>
      <c r="M44" s="133" t="s">
        <v>434</v>
      </c>
      <c r="N44" s="133" t="s">
        <v>434</v>
      </c>
    </row>
    <row r="45" spans="1:14" ht="12.75">
      <c r="A45">
        <v>35</v>
      </c>
      <c r="B45" s="132" t="s">
        <v>181</v>
      </c>
      <c r="C45" s="132" t="s">
        <v>180</v>
      </c>
      <c r="D45">
        <v>35</v>
      </c>
      <c r="F45">
        <v>216</v>
      </c>
      <c r="G45" s="279" t="s">
        <v>434</v>
      </c>
      <c r="H45" s="279" t="s">
        <v>434</v>
      </c>
      <c r="I45" s="133" t="s">
        <v>434</v>
      </c>
      <c r="J45" s="133" t="s">
        <v>434</v>
      </c>
      <c r="K45" s="133" t="s">
        <v>434</v>
      </c>
      <c r="L45" s="133" t="s">
        <v>434</v>
      </c>
      <c r="M45" s="133" t="s">
        <v>434</v>
      </c>
      <c r="N45" s="133" t="s">
        <v>434</v>
      </c>
    </row>
  </sheetData>
  <sheetProtection/>
  <printOptions/>
  <pageMargins left="0.7" right="0.7" top="0.75" bottom="0.75" header="0.3" footer="0.3"/>
  <pageSetup orientation="portrait" paperSize="9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10"/>
  <sheetViews>
    <sheetView zoomScale="200" zoomScaleNormal="200" zoomScalePageLayoutView="0" workbookViewId="0" topLeftCell="A1">
      <selection activeCell="J17" sqref="J17"/>
    </sheetView>
  </sheetViews>
  <sheetFormatPr defaultColWidth="12" defaultRowHeight="11.25"/>
  <cols>
    <col min="1" max="1" width="17" style="0" bestFit="1" customWidth="1"/>
    <col min="2" max="2" width="10.5" style="0" bestFit="1" customWidth="1"/>
    <col min="3" max="3" width="29.16015625" style="0" bestFit="1" customWidth="1"/>
    <col min="4" max="4" width="4.16015625" style="0" bestFit="1" customWidth="1"/>
    <col min="5" max="5" width="1.171875" style="0" bestFit="1" customWidth="1"/>
    <col min="6" max="6" width="8" style="0" bestFit="1" customWidth="1"/>
    <col min="7" max="12" width="3.5" style="0" bestFit="1" customWidth="1"/>
  </cols>
  <sheetData>
    <row r="1" spans="1:6" ht="11.25">
      <c r="A1" s="62" t="s">
        <v>309</v>
      </c>
      <c r="B1" s="63"/>
      <c r="C1" s="63"/>
      <c r="D1" s="65"/>
      <c r="E1" s="65"/>
      <c r="F1" s="65"/>
    </row>
    <row r="2" spans="1:6" ht="11.25">
      <c r="A2" s="63" t="s">
        <v>310</v>
      </c>
      <c r="B2" s="63">
        <v>10</v>
      </c>
      <c r="C2" s="63"/>
      <c r="D2" s="65"/>
      <c r="E2" s="65"/>
      <c r="F2" s="65"/>
    </row>
    <row r="3" spans="1:6" ht="11.25">
      <c r="A3" s="63" t="s">
        <v>293</v>
      </c>
      <c r="B3" s="75" t="s">
        <v>127</v>
      </c>
      <c r="C3" s="63"/>
      <c r="D3" s="65"/>
      <c r="E3" s="65"/>
      <c r="F3" s="65"/>
    </row>
    <row r="4" spans="1:6" ht="11.25">
      <c r="A4" s="63" t="s">
        <v>294</v>
      </c>
      <c r="B4" s="75" t="s">
        <v>47</v>
      </c>
      <c r="C4" s="63"/>
      <c r="D4" s="65"/>
      <c r="E4" s="65"/>
      <c r="F4" s="65"/>
    </row>
    <row r="5" spans="1:6" ht="11.25">
      <c r="A5" s="63" t="s">
        <v>295</v>
      </c>
      <c r="B5" s="261">
        <v>43714</v>
      </c>
      <c r="C5" s="63"/>
      <c r="D5" s="65"/>
      <c r="E5" s="65"/>
      <c r="F5" s="65"/>
    </row>
    <row r="6" spans="1:6" ht="11.25">
      <c r="A6" s="63" t="s">
        <v>296</v>
      </c>
      <c r="B6" s="75">
        <f>1.25</f>
        <v>1.25</v>
      </c>
      <c r="C6" s="63"/>
      <c r="D6" s="65"/>
      <c r="E6" s="65"/>
      <c r="F6" s="65"/>
    </row>
    <row r="7" spans="1:6" ht="11.25">
      <c r="A7" s="63" t="s">
        <v>287</v>
      </c>
      <c r="B7" s="63">
        <v>1</v>
      </c>
      <c r="C7" s="63"/>
      <c r="D7" s="65"/>
      <c r="E7" s="65"/>
      <c r="F7" s="65"/>
    </row>
    <row r="8" spans="4:6" ht="11.25">
      <c r="D8" s="65"/>
      <c r="E8" s="65"/>
      <c r="F8" s="65"/>
    </row>
    <row r="9" spans="1:6" ht="11.25">
      <c r="A9">
        <v>0</v>
      </c>
      <c r="D9" s="65">
        <v>0</v>
      </c>
      <c r="E9" s="65"/>
      <c r="F9" s="65"/>
    </row>
    <row r="10" spans="1:12" ht="11.25">
      <c r="A10" s="66" t="s">
        <v>292</v>
      </c>
      <c r="B10" s="67" t="s">
        <v>311</v>
      </c>
      <c r="C10" s="67" t="s">
        <v>312</v>
      </c>
      <c r="D10" s="162" t="s">
        <v>5</v>
      </c>
      <c r="E10" s="163" t="s">
        <v>5</v>
      </c>
      <c r="F10" s="162" t="s">
        <v>249</v>
      </c>
      <c r="G10" s="66">
        <v>1</v>
      </c>
      <c r="H10" s="66">
        <f>G10+1</f>
        <v>2</v>
      </c>
      <c r="I10" s="66">
        <f>H10+1</f>
        <v>3</v>
      </c>
      <c r="J10" s="66">
        <f>I10+1</f>
        <v>4</v>
      </c>
      <c r="K10" s="66">
        <f>J10+1</f>
        <v>5</v>
      </c>
      <c r="L10" s="66">
        <f>K10+1</f>
        <v>6</v>
      </c>
    </row>
    <row r="11" spans="1:7" ht="12.75">
      <c r="A11" s="131">
        <v>1</v>
      </c>
      <c r="B11" s="269" t="s">
        <v>75</v>
      </c>
      <c r="C11" s="270" t="s">
        <v>105</v>
      </c>
      <c r="D11" s="131"/>
      <c r="E11" s="183"/>
      <c r="F11" s="183"/>
      <c r="G11" s="183"/>
    </row>
    <row r="12" spans="1:6" ht="12.75">
      <c r="A12" s="131">
        <v>2</v>
      </c>
      <c r="B12" s="269" t="s">
        <v>253</v>
      </c>
      <c r="C12" s="270" t="s">
        <v>198</v>
      </c>
      <c r="D12" s="131"/>
      <c r="E12" s="183"/>
      <c r="F12" s="183"/>
    </row>
    <row r="13" spans="1:6" ht="12.75">
      <c r="A13" s="131">
        <v>3</v>
      </c>
      <c r="B13" s="269" t="s">
        <v>282</v>
      </c>
      <c r="C13" s="270" t="s">
        <v>33</v>
      </c>
      <c r="D13" s="131"/>
      <c r="E13" s="183"/>
      <c r="F13" s="183"/>
    </row>
    <row r="14" spans="1:6" ht="12.75">
      <c r="A14" s="131">
        <v>4</v>
      </c>
      <c r="B14" s="269" t="s">
        <v>68</v>
      </c>
      <c r="C14" s="270" t="s">
        <v>193</v>
      </c>
      <c r="D14" s="131"/>
      <c r="E14" s="183"/>
      <c r="F14" s="183"/>
    </row>
    <row r="15" spans="1:6" ht="12.75">
      <c r="A15" s="131">
        <v>5</v>
      </c>
      <c r="B15" s="269" t="s">
        <v>419</v>
      </c>
      <c r="C15" s="270" t="s">
        <v>420</v>
      </c>
      <c r="D15" s="131"/>
      <c r="E15" s="183"/>
      <c r="F15" s="183"/>
    </row>
    <row r="16" spans="1:6" ht="12.75">
      <c r="A16" s="131">
        <v>6</v>
      </c>
      <c r="B16" s="269" t="s">
        <v>251</v>
      </c>
      <c r="C16" s="270" t="s">
        <v>45</v>
      </c>
      <c r="D16" s="131"/>
      <c r="E16" s="183"/>
      <c r="F16" s="183"/>
    </row>
    <row r="17" spans="1:6" ht="12.75">
      <c r="A17" s="131">
        <v>7</v>
      </c>
      <c r="B17" s="269" t="s">
        <v>281</v>
      </c>
      <c r="C17" s="270" t="s">
        <v>39</v>
      </c>
      <c r="D17" s="131"/>
      <c r="E17" s="183"/>
      <c r="F17" s="183"/>
    </row>
    <row r="18" spans="1:6" ht="12.75">
      <c r="A18" s="131">
        <v>8</v>
      </c>
      <c r="B18" s="269" t="s">
        <v>169</v>
      </c>
      <c r="C18" s="270" t="s">
        <v>168</v>
      </c>
      <c r="D18" s="131"/>
      <c r="E18" s="183"/>
      <c r="F18" s="183"/>
    </row>
    <row r="19" spans="1:6" ht="12.75">
      <c r="A19" s="131">
        <v>9</v>
      </c>
      <c r="B19" s="271" t="s">
        <v>345</v>
      </c>
      <c r="C19" s="272" t="s">
        <v>341</v>
      </c>
      <c r="D19" s="131"/>
      <c r="E19" s="183"/>
      <c r="F19" s="183"/>
    </row>
    <row r="20" spans="1:6" ht="12.75">
      <c r="A20" s="131">
        <v>10</v>
      </c>
      <c r="B20" s="269" t="s">
        <v>229</v>
      </c>
      <c r="C20" s="270" t="s">
        <v>228</v>
      </c>
      <c r="D20" s="131"/>
      <c r="E20" s="183"/>
      <c r="F20" s="183"/>
    </row>
    <row r="21" spans="1:6" ht="12.75">
      <c r="A21" s="131">
        <v>11</v>
      </c>
      <c r="B21" s="269" t="s">
        <v>284</v>
      </c>
      <c r="C21" s="270" t="s">
        <v>55</v>
      </c>
      <c r="D21" s="131"/>
      <c r="E21" s="183"/>
      <c r="F21" s="183"/>
    </row>
    <row r="22" spans="1:6" ht="12.75">
      <c r="A22" s="131">
        <v>12</v>
      </c>
      <c r="B22" s="269" t="s">
        <v>271</v>
      </c>
      <c r="C22" s="270" t="s">
        <v>32</v>
      </c>
      <c r="D22" s="131"/>
      <c r="E22" s="183"/>
      <c r="F22" s="183"/>
    </row>
    <row r="23" spans="1:6" ht="12.75">
      <c r="A23" s="131">
        <v>13</v>
      </c>
      <c r="B23" s="269" t="s">
        <v>255</v>
      </c>
      <c r="C23" s="270" t="s">
        <v>26</v>
      </c>
      <c r="D23" s="131"/>
      <c r="E23" s="183"/>
      <c r="F23" s="183"/>
    </row>
    <row r="24" spans="1:6" ht="12.75">
      <c r="A24" s="131">
        <v>14</v>
      </c>
      <c r="B24" s="269" t="s">
        <v>323</v>
      </c>
      <c r="C24" s="270" t="s">
        <v>57</v>
      </c>
      <c r="D24" s="131"/>
      <c r="E24" s="183"/>
      <c r="F24" s="183"/>
    </row>
    <row r="25" spans="1:6" ht="12.75">
      <c r="A25" s="131">
        <v>15</v>
      </c>
      <c r="B25" s="269" t="s">
        <v>240</v>
      </c>
      <c r="C25" s="270" t="s">
        <v>54</v>
      </c>
      <c r="D25" s="131"/>
      <c r="E25" s="183"/>
      <c r="F25" s="183"/>
    </row>
    <row r="26" spans="1:6" ht="12.75">
      <c r="A26" s="131">
        <v>16</v>
      </c>
      <c r="B26" s="269" t="s">
        <v>349</v>
      </c>
      <c r="C26" s="270" t="s">
        <v>16</v>
      </c>
      <c r="D26" s="131"/>
      <c r="E26" s="183"/>
      <c r="F26" s="183"/>
    </row>
    <row r="27" spans="1:6" ht="12.75">
      <c r="A27" s="131">
        <v>17</v>
      </c>
      <c r="B27" s="269" t="s">
        <v>163</v>
      </c>
      <c r="C27" s="270" t="s">
        <v>148</v>
      </c>
      <c r="D27" s="131"/>
      <c r="E27" s="183"/>
      <c r="F27" s="183"/>
    </row>
    <row r="28" spans="1:6" ht="12.75">
      <c r="A28" s="131">
        <v>18</v>
      </c>
      <c r="B28" s="269" t="s">
        <v>254</v>
      </c>
      <c r="C28" s="270" t="s">
        <v>159</v>
      </c>
      <c r="D28" s="131"/>
      <c r="E28" s="183"/>
      <c r="F28" s="183"/>
    </row>
    <row r="29" spans="1:6" ht="12.75">
      <c r="A29" s="131">
        <v>19</v>
      </c>
      <c r="B29" s="269" t="s">
        <v>96</v>
      </c>
      <c r="C29" s="270" t="s">
        <v>17</v>
      </c>
      <c r="D29" s="131"/>
      <c r="E29" s="183"/>
      <c r="F29" s="183"/>
    </row>
    <row r="30" spans="1:6" ht="12.75">
      <c r="A30" s="131">
        <v>20</v>
      </c>
      <c r="B30" s="269" t="s">
        <v>185</v>
      </c>
      <c r="C30" s="270" t="s">
        <v>184</v>
      </c>
      <c r="D30" s="131"/>
      <c r="E30" s="183"/>
      <c r="F30" s="183"/>
    </row>
    <row r="31" spans="1:6" ht="12.75">
      <c r="A31" s="131">
        <v>21</v>
      </c>
      <c r="B31" s="269" t="s">
        <v>173</v>
      </c>
      <c r="C31" s="270" t="s">
        <v>172</v>
      </c>
      <c r="D31" s="131"/>
      <c r="E31" s="183"/>
      <c r="F31" s="183"/>
    </row>
    <row r="32" spans="1:6" ht="12.75">
      <c r="A32" s="131">
        <v>22</v>
      </c>
      <c r="B32" s="271" t="s">
        <v>342</v>
      </c>
      <c r="C32" s="272" t="s">
        <v>343</v>
      </c>
      <c r="D32" s="131"/>
      <c r="E32" s="183"/>
      <c r="F32" s="183"/>
    </row>
    <row r="33" spans="1:6" ht="12.75">
      <c r="A33" s="131">
        <v>23</v>
      </c>
      <c r="B33" s="269" t="s">
        <v>195</v>
      </c>
      <c r="C33" s="270" t="s">
        <v>194</v>
      </c>
      <c r="D33" s="131"/>
      <c r="E33" s="183"/>
      <c r="F33" s="183"/>
    </row>
    <row r="34" spans="1:6" ht="12.75">
      <c r="A34" s="131">
        <v>24</v>
      </c>
      <c r="B34" s="269" t="s">
        <v>421</v>
      </c>
      <c r="C34" s="270" t="s">
        <v>422</v>
      </c>
      <c r="D34" s="131"/>
      <c r="E34" s="183"/>
      <c r="F34" s="183"/>
    </row>
    <row r="35" spans="1:6" ht="12.75">
      <c r="A35" s="131">
        <v>25</v>
      </c>
      <c r="B35" s="269" t="s">
        <v>278</v>
      </c>
      <c r="C35" s="270" t="s">
        <v>134</v>
      </c>
      <c r="D35" s="131"/>
      <c r="E35" s="183"/>
      <c r="F35" s="183"/>
    </row>
    <row r="36" spans="1:6" ht="12.75">
      <c r="A36" s="131">
        <v>26</v>
      </c>
      <c r="B36" s="269" t="s">
        <v>143</v>
      </c>
      <c r="C36" s="270" t="s">
        <v>142</v>
      </c>
      <c r="D36" s="131"/>
      <c r="E36" s="183"/>
      <c r="F36" s="183"/>
    </row>
    <row r="37" spans="1:6" ht="12.75">
      <c r="A37" s="131">
        <v>27</v>
      </c>
      <c r="B37" s="269" t="s">
        <v>423</v>
      </c>
      <c r="C37" s="270" t="s">
        <v>424</v>
      </c>
      <c r="D37" s="131"/>
      <c r="E37" s="183"/>
      <c r="F37" s="183"/>
    </row>
    <row r="38" spans="1:6" ht="12.75">
      <c r="A38" s="131">
        <v>28</v>
      </c>
      <c r="B38" s="269" t="s">
        <v>100</v>
      </c>
      <c r="C38" s="270" t="s">
        <v>50</v>
      </c>
      <c r="D38" s="131"/>
      <c r="E38" s="183"/>
      <c r="F38" s="183"/>
    </row>
    <row r="39" spans="1:6" ht="12.75">
      <c r="A39" s="131">
        <v>29</v>
      </c>
      <c r="B39" s="273" t="s">
        <v>357</v>
      </c>
      <c r="C39" s="274" t="s">
        <v>358</v>
      </c>
      <c r="D39" s="131"/>
      <c r="E39" s="183"/>
      <c r="F39" s="183"/>
    </row>
    <row r="40" spans="1:6" ht="12.75">
      <c r="A40" s="131">
        <v>30</v>
      </c>
      <c r="B40" s="269" t="s">
        <v>66</v>
      </c>
      <c r="C40" s="270" t="s">
        <v>239</v>
      </c>
      <c r="D40" s="131"/>
      <c r="E40" s="183"/>
      <c r="F40" s="183"/>
    </row>
    <row r="41" spans="1:6" ht="12.75">
      <c r="A41" s="131">
        <v>31</v>
      </c>
      <c r="B41" s="269" t="s">
        <v>212</v>
      </c>
      <c r="C41" s="270" t="s">
        <v>425</v>
      </c>
      <c r="D41" s="131"/>
      <c r="E41" s="183"/>
      <c r="F41" s="183"/>
    </row>
    <row r="42" spans="1:6" ht="12.75">
      <c r="A42" s="131">
        <v>32</v>
      </c>
      <c r="B42" s="269" t="s">
        <v>8</v>
      </c>
      <c r="C42" s="270" t="s">
        <v>237</v>
      </c>
      <c r="D42" s="131"/>
      <c r="E42" s="183"/>
      <c r="F42" s="183"/>
    </row>
    <row r="43" spans="1:6" ht="12.75">
      <c r="A43" s="131">
        <v>33</v>
      </c>
      <c r="B43" s="269" t="s">
        <v>273</v>
      </c>
      <c r="C43" s="270" t="s">
        <v>92</v>
      </c>
      <c r="D43" s="131"/>
      <c r="E43" s="183"/>
      <c r="F43" s="183"/>
    </row>
    <row r="44" spans="1:6" ht="12.75">
      <c r="A44" s="131">
        <v>34</v>
      </c>
      <c r="B44" s="269" t="s">
        <v>209</v>
      </c>
      <c r="C44" s="270" t="s">
        <v>106</v>
      </c>
      <c r="D44" s="131"/>
      <c r="E44" s="65"/>
      <c r="F44" s="183"/>
    </row>
    <row r="45" spans="1:6" ht="12.75">
      <c r="A45" s="131">
        <v>35</v>
      </c>
      <c r="B45" s="269" t="s">
        <v>112</v>
      </c>
      <c r="C45" s="270" t="s">
        <v>107</v>
      </c>
      <c r="D45" s="131"/>
      <c r="E45" s="65"/>
      <c r="F45" s="183"/>
    </row>
    <row r="46" spans="1:6" ht="12.75">
      <c r="A46" s="131">
        <v>36</v>
      </c>
      <c r="B46" s="269" t="s">
        <v>283</v>
      </c>
      <c r="C46" s="270" t="s">
        <v>166</v>
      </c>
      <c r="D46" s="131"/>
      <c r="E46" s="65"/>
      <c r="F46" s="183"/>
    </row>
    <row r="47" spans="1:6" ht="12.75">
      <c r="A47" s="131">
        <v>37</v>
      </c>
      <c r="B47" s="269" t="s">
        <v>217</v>
      </c>
      <c r="C47" s="270" t="s">
        <v>325</v>
      </c>
      <c r="D47" s="131"/>
      <c r="E47" s="65"/>
      <c r="F47" s="183"/>
    </row>
    <row r="48" spans="1:6" ht="12.75">
      <c r="A48" s="131">
        <v>38</v>
      </c>
      <c r="B48" s="269" t="s">
        <v>123</v>
      </c>
      <c r="C48" s="270" t="s">
        <v>120</v>
      </c>
      <c r="D48" s="131"/>
      <c r="E48" s="65"/>
      <c r="F48" s="183"/>
    </row>
    <row r="49" spans="1:6" ht="12.75">
      <c r="A49" s="131">
        <v>39</v>
      </c>
      <c r="B49" s="269" t="s">
        <v>154</v>
      </c>
      <c r="C49" s="270" t="s">
        <v>145</v>
      </c>
      <c r="D49" s="131"/>
      <c r="F49" s="183"/>
    </row>
    <row r="50" spans="1:6" ht="12.75">
      <c r="A50" s="131">
        <v>40</v>
      </c>
      <c r="B50" s="269" t="s">
        <v>274</v>
      </c>
      <c r="C50" s="270" t="s">
        <v>70</v>
      </c>
      <c r="D50" s="131"/>
      <c r="F50" s="183"/>
    </row>
    <row r="51" spans="1:6" ht="12.75">
      <c r="A51" s="131">
        <v>41</v>
      </c>
      <c r="B51" s="269" t="s">
        <v>111</v>
      </c>
      <c r="C51" s="270" t="s">
        <v>324</v>
      </c>
      <c r="D51" s="131"/>
      <c r="F51" s="183"/>
    </row>
    <row r="52" spans="1:6" ht="12.75">
      <c r="A52" s="131">
        <v>42</v>
      </c>
      <c r="B52" s="269" t="s">
        <v>150</v>
      </c>
      <c r="C52" s="270" t="s">
        <v>149</v>
      </c>
      <c r="D52" s="131"/>
      <c r="F52" s="183"/>
    </row>
    <row r="53" spans="1:6" ht="12.75">
      <c r="A53" s="131">
        <v>43</v>
      </c>
      <c r="B53" s="269" t="s">
        <v>137</v>
      </c>
      <c r="C53" s="270" t="s">
        <v>138</v>
      </c>
      <c r="D53" s="131"/>
      <c r="F53" s="183"/>
    </row>
    <row r="54" spans="1:6" ht="12.75">
      <c r="A54" s="131">
        <v>44</v>
      </c>
      <c r="B54" s="273" t="s">
        <v>359</v>
      </c>
      <c r="C54" s="274" t="s">
        <v>365</v>
      </c>
      <c r="D54" s="131"/>
      <c r="F54" s="183"/>
    </row>
    <row r="55" spans="1:6" ht="12.75">
      <c r="A55" s="131">
        <v>45</v>
      </c>
      <c r="B55" s="269" t="s">
        <v>129</v>
      </c>
      <c r="C55" s="270" t="s">
        <v>130</v>
      </c>
      <c r="D55" s="131"/>
      <c r="F55" s="183"/>
    </row>
    <row r="56" spans="1:6" ht="12.75">
      <c r="A56" s="131">
        <v>46</v>
      </c>
      <c r="B56" s="269" t="s">
        <v>208</v>
      </c>
      <c r="C56" s="270" t="s">
        <v>3</v>
      </c>
      <c r="D56" s="131"/>
      <c r="F56" s="183"/>
    </row>
    <row r="57" spans="1:6" ht="12.75">
      <c r="A57" s="131">
        <v>47</v>
      </c>
      <c r="B57" s="269" t="s">
        <v>82</v>
      </c>
      <c r="C57" s="270" t="s">
        <v>15</v>
      </c>
      <c r="D57" s="131"/>
      <c r="F57" s="183"/>
    </row>
    <row r="58" spans="1:6" ht="12.75">
      <c r="A58" s="131">
        <v>48</v>
      </c>
      <c r="B58" s="269" t="s">
        <v>37</v>
      </c>
      <c r="C58" s="270" t="s">
        <v>65</v>
      </c>
      <c r="D58" s="131"/>
      <c r="F58" s="183"/>
    </row>
    <row r="59" spans="1:6" ht="12.75">
      <c r="A59" s="131">
        <v>49</v>
      </c>
      <c r="B59" s="269" t="s">
        <v>0</v>
      </c>
      <c r="C59" s="270" t="s">
        <v>175</v>
      </c>
      <c r="D59" s="131"/>
      <c r="F59" s="183"/>
    </row>
    <row r="60" spans="1:6" ht="12.75">
      <c r="A60" s="131">
        <v>50</v>
      </c>
      <c r="B60" s="269" t="s">
        <v>178</v>
      </c>
      <c r="C60" s="270" t="s">
        <v>177</v>
      </c>
      <c r="D60" s="131"/>
      <c r="F60" s="183"/>
    </row>
    <row r="61" spans="1:6" ht="12.75">
      <c r="A61" s="131">
        <v>51</v>
      </c>
      <c r="B61" s="269" t="s">
        <v>183</v>
      </c>
      <c r="C61" s="270" t="s">
        <v>182</v>
      </c>
      <c r="D61" s="131"/>
      <c r="F61" s="183"/>
    </row>
    <row r="62" spans="1:6" ht="12.75">
      <c r="A62" s="131">
        <v>52</v>
      </c>
      <c r="B62" s="269" t="s">
        <v>118</v>
      </c>
      <c r="C62" s="270" t="s">
        <v>119</v>
      </c>
      <c r="D62" s="131"/>
      <c r="F62" s="183"/>
    </row>
    <row r="63" spans="1:6" ht="12.75">
      <c r="A63" s="131">
        <v>53</v>
      </c>
      <c r="B63" s="269" t="s">
        <v>187</v>
      </c>
      <c r="C63" s="270" t="s">
        <v>186</v>
      </c>
      <c r="D63" s="131"/>
      <c r="F63" s="183"/>
    </row>
    <row r="64" spans="1:6" ht="12.75">
      <c r="A64" s="131">
        <v>54</v>
      </c>
      <c r="B64" s="269" t="s">
        <v>431</v>
      </c>
      <c r="C64" s="270" t="s">
        <v>426</v>
      </c>
      <c r="D64" s="131"/>
      <c r="F64" s="183"/>
    </row>
    <row r="65" spans="1:6" ht="12.75">
      <c r="A65" s="131">
        <v>55</v>
      </c>
      <c r="B65" s="269" t="s">
        <v>269</v>
      </c>
      <c r="C65" s="270" t="s">
        <v>151</v>
      </c>
      <c r="D65" s="131"/>
      <c r="F65" s="183"/>
    </row>
    <row r="66" spans="1:6" ht="12.75">
      <c r="A66" s="131">
        <v>56</v>
      </c>
      <c r="B66" s="269" t="s">
        <v>60</v>
      </c>
      <c r="C66" s="270" t="s">
        <v>72</v>
      </c>
      <c r="D66" s="131"/>
      <c r="F66" s="183"/>
    </row>
    <row r="67" spans="1:6" ht="12.75">
      <c r="A67" s="131">
        <v>57</v>
      </c>
      <c r="B67" s="269" t="s">
        <v>427</v>
      </c>
      <c r="C67" s="270" t="s">
        <v>428</v>
      </c>
      <c r="D67" s="131"/>
      <c r="F67" s="183"/>
    </row>
    <row r="68" spans="1:6" ht="12.75">
      <c r="A68" s="131">
        <v>58</v>
      </c>
      <c r="B68" s="269" t="s">
        <v>429</v>
      </c>
      <c r="C68" s="270" t="s">
        <v>430</v>
      </c>
      <c r="D68" s="131"/>
      <c r="F68" s="183"/>
    </row>
    <row r="69" spans="1:6" ht="12.75">
      <c r="A69" s="131">
        <v>59</v>
      </c>
      <c r="B69" s="269" t="s">
        <v>38</v>
      </c>
      <c r="C69" s="270" t="s">
        <v>110</v>
      </c>
      <c r="D69" s="131"/>
      <c r="F69" s="183"/>
    </row>
    <row r="70" spans="1:6" ht="12.75">
      <c r="A70" s="131">
        <v>60</v>
      </c>
      <c r="B70" s="269" t="s">
        <v>224</v>
      </c>
      <c r="C70" s="270" t="s">
        <v>223</v>
      </c>
      <c r="D70" s="131"/>
      <c r="F70" s="183"/>
    </row>
    <row r="71" spans="1:6" ht="12.75">
      <c r="A71" s="131">
        <v>61</v>
      </c>
      <c r="B71" s="269" t="s">
        <v>73</v>
      </c>
      <c r="C71" s="270" t="s">
        <v>152</v>
      </c>
      <c r="D71" s="131"/>
      <c r="F71" s="183"/>
    </row>
    <row r="72" spans="1:6" ht="12.75">
      <c r="A72" s="131" t="s">
        <v>5</v>
      </c>
      <c r="B72" s="132"/>
      <c r="C72" s="132"/>
      <c r="D72" s="131"/>
      <c r="F72" s="183"/>
    </row>
    <row r="73" spans="1:6" ht="12.75">
      <c r="A73" s="131" t="s">
        <v>5</v>
      </c>
      <c r="B73" s="165"/>
      <c r="C73" s="132"/>
      <c r="D73" s="131"/>
      <c r="F73" s="183"/>
    </row>
    <row r="74" spans="1:6" ht="12.75">
      <c r="A74" s="257"/>
      <c r="B74" s="257"/>
      <c r="C74" s="257"/>
      <c r="D74" s="257"/>
      <c r="F74" s="183"/>
    </row>
    <row r="75" spans="1:6" ht="12.75">
      <c r="A75" s="257"/>
      <c r="B75" s="257"/>
      <c r="C75" s="257"/>
      <c r="D75" s="257"/>
      <c r="F75" s="183"/>
    </row>
    <row r="76" spans="1:6" ht="12.75">
      <c r="A76" s="257"/>
      <c r="B76" s="257"/>
      <c r="C76" s="257"/>
      <c r="D76" s="257"/>
      <c r="F76" s="183"/>
    </row>
    <row r="77" spans="1:6" ht="12.75">
      <c r="A77" s="257"/>
      <c r="B77" s="257"/>
      <c r="C77" s="257"/>
      <c r="D77" s="257"/>
      <c r="F77" s="183"/>
    </row>
    <row r="78" spans="1:6" ht="12.75">
      <c r="A78" s="257"/>
      <c r="B78" s="257"/>
      <c r="C78" s="257"/>
      <c r="D78" s="257"/>
      <c r="F78" s="183"/>
    </row>
    <row r="79" spans="1:6" ht="12.75">
      <c r="A79" s="257"/>
      <c r="B79" s="257"/>
      <c r="C79" s="257"/>
      <c r="D79" s="257"/>
      <c r="F79" s="183"/>
    </row>
    <row r="80" spans="1:6" ht="12.75">
      <c r="A80" s="257"/>
      <c r="B80" s="257"/>
      <c r="C80" s="257"/>
      <c r="D80" s="257"/>
      <c r="F80" s="183"/>
    </row>
    <row r="81" spans="1:6" ht="12.75">
      <c r="A81" s="257"/>
      <c r="B81" s="257"/>
      <c r="C81" s="257"/>
      <c r="D81" s="257"/>
      <c r="F81" s="183"/>
    </row>
    <row r="82" spans="1:6" ht="12.75">
      <c r="A82" s="257"/>
      <c r="B82" s="257"/>
      <c r="C82" s="257"/>
      <c r="D82" s="257"/>
      <c r="F82" s="183"/>
    </row>
    <row r="83" spans="1:6" ht="12.75">
      <c r="A83" s="257"/>
      <c r="B83" s="257"/>
      <c r="C83" s="257"/>
      <c r="D83" s="257"/>
      <c r="F83" s="183"/>
    </row>
    <row r="84" spans="1:6" ht="12.75">
      <c r="A84" s="257"/>
      <c r="B84" s="257"/>
      <c r="C84" s="257"/>
      <c r="D84" s="257"/>
      <c r="F84" s="183"/>
    </row>
    <row r="85" spans="1:6" ht="12.75">
      <c r="A85" s="257"/>
      <c r="B85" s="257"/>
      <c r="C85" s="257"/>
      <c r="D85" s="257"/>
      <c r="F85" s="183"/>
    </row>
    <row r="86" spans="1:6" ht="12.75">
      <c r="A86" s="257"/>
      <c r="B86" s="257"/>
      <c r="C86" s="257"/>
      <c r="D86" s="257"/>
      <c r="F86" s="183"/>
    </row>
    <row r="87" spans="1:6" ht="12.75">
      <c r="A87" s="257"/>
      <c r="B87" s="257"/>
      <c r="C87" s="257"/>
      <c r="D87" s="257"/>
      <c r="F87" s="183"/>
    </row>
    <row r="88" spans="1:6" ht="12.75">
      <c r="A88" s="257"/>
      <c r="B88" s="257"/>
      <c r="C88" s="257"/>
      <c r="D88" s="257"/>
      <c r="F88" s="183"/>
    </row>
    <row r="89" spans="1:6" ht="12.75">
      <c r="A89" s="257"/>
      <c r="B89" s="257"/>
      <c r="C89" s="257"/>
      <c r="D89" s="257"/>
      <c r="F89" s="183"/>
    </row>
    <row r="90" spans="1:6" ht="12.75">
      <c r="A90" s="257"/>
      <c r="B90" s="257"/>
      <c r="C90" s="257"/>
      <c r="D90" s="257"/>
      <c r="F90" s="183"/>
    </row>
    <row r="91" spans="1:6" ht="12.75">
      <c r="A91" s="257"/>
      <c r="B91" s="257"/>
      <c r="C91" s="257"/>
      <c r="D91" s="257"/>
      <c r="F91" s="183"/>
    </row>
    <row r="92" spans="1:6" ht="12.75">
      <c r="A92" s="257"/>
      <c r="B92" s="257"/>
      <c r="C92" s="257"/>
      <c r="D92" s="257"/>
      <c r="F92" s="183"/>
    </row>
    <row r="93" spans="1:6" ht="12.75">
      <c r="A93" s="257"/>
      <c r="B93" s="257"/>
      <c r="C93" s="257"/>
      <c r="D93" s="257"/>
      <c r="F93" s="183"/>
    </row>
    <row r="94" spans="1:6" ht="12.75">
      <c r="A94" s="257"/>
      <c r="B94" s="257"/>
      <c r="C94" s="257"/>
      <c r="D94" s="257"/>
      <c r="F94" s="183"/>
    </row>
    <row r="95" spans="1:6" ht="12.75">
      <c r="A95" s="257"/>
      <c r="B95" s="257"/>
      <c r="C95" s="257"/>
      <c r="D95" s="257"/>
      <c r="F95" s="183"/>
    </row>
    <row r="96" spans="1:6" ht="12.75">
      <c r="A96" s="257"/>
      <c r="B96" s="257"/>
      <c r="C96" s="257"/>
      <c r="D96" s="257"/>
      <c r="F96" s="183"/>
    </row>
    <row r="97" spans="1:6" ht="12.75">
      <c r="A97" s="257"/>
      <c r="B97" s="257"/>
      <c r="C97" s="257"/>
      <c r="D97" s="257"/>
      <c r="F97" s="183"/>
    </row>
    <row r="98" spans="1:6" ht="12.75">
      <c r="A98" s="257"/>
      <c r="B98" s="257"/>
      <c r="C98" s="257"/>
      <c r="D98" s="257"/>
      <c r="F98" s="183"/>
    </row>
    <row r="99" spans="1:6" ht="12.75">
      <c r="A99" s="257"/>
      <c r="B99" s="257"/>
      <c r="C99" s="257"/>
      <c r="D99" s="257"/>
      <c r="F99" s="183"/>
    </row>
    <row r="100" spans="1:6" ht="12.75">
      <c r="A100" s="257"/>
      <c r="B100" s="257"/>
      <c r="C100" s="257"/>
      <c r="D100" s="257"/>
      <c r="F100" s="183"/>
    </row>
    <row r="101" spans="1:6" ht="12.75">
      <c r="A101" s="257"/>
      <c r="B101" s="257"/>
      <c r="C101" s="257"/>
      <c r="D101" s="257"/>
      <c r="F101" s="183"/>
    </row>
    <row r="102" spans="1:6" ht="12.75">
      <c r="A102" s="257"/>
      <c r="B102" s="257"/>
      <c r="C102" s="257"/>
      <c r="D102" s="257"/>
      <c r="F102" s="183"/>
    </row>
    <row r="103" spans="1:6" ht="12.75">
      <c r="A103" s="257"/>
      <c r="B103" s="257"/>
      <c r="C103" s="257"/>
      <c r="D103" s="257"/>
      <c r="F103" s="183"/>
    </row>
    <row r="104" spans="1:6" ht="12.75">
      <c r="A104" s="257"/>
      <c r="B104" s="257"/>
      <c r="C104" s="257"/>
      <c r="D104" s="257"/>
      <c r="F104" s="183"/>
    </row>
    <row r="105" spans="1:6" ht="12.75">
      <c r="A105" s="257"/>
      <c r="B105" s="257"/>
      <c r="C105" s="257"/>
      <c r="D105" s="257"/>
      <c r="F105" s="183"/>
    </row>
    <row r="106" spans="1:6" ht="12.75">
      <c r="A106" s="257"/>
      <c r="B106" s="257"/>
      <c r="C106" s="257"/>
      <c r="D106" s="257"/>
      <c r="F106" s="183"/>
    </row>
    <row r="107" spans="1:6" ht="12.75">
      <c r="A107" s="257"/>
      <c r="B107" s="257"/>
      <c r="C107" s="257"/>
      <c r="D107" s="257"/>
      <c r="F107" s="183"/>
    </row>
    <row r="108" spans="1:6" ht="12.75">
      <c r="A108" s="257"/>
      <c r="B108" s="257"/>
      <c r="C108" s="257"/>
      <c r="D108" s="257"/>
      <c r="F108" s="183"/>
    </row>
    <row r="109" spans="1:6" ht="12.75">
      <c r="A109" s="257"/>
      <c r="B109" s="257"/>
      <c r="C109" s="257"/>
      <c r="D109" s="257"/>
      <c r="F109" s="183"/>
    </row>
    <row r="110" spans="1:6" ht="12.75">
      <c r="A110" s="257"/>
      <c r="B110" s="257"/>
      <c r="C110" s="257"/>
      <c r="D110" s="257"/>
      <c r="F110" s="183"/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Ranglijst 1996 IOU</dc:title>
  <dc:subject/>
  <dc:creator>BOERSMA</dc:creator>
  <cp:keywords/>
  <dc:description/>
  <cp:lastModifiedBy>Paul Rouffaer</cp:lastModifiedBy>
  <cp:lastPrinted>2019-10-12T19:12:44Z</cp:lastPrinted>
  <dcterms:created xsi:type="dcterms:W3CDTF">1997-08-28T11:48:36Z</dcterms:created>
  <dcterms:modified xsi:type="dcterms:W3CDTF">2019-10-14T17:44:41Z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dc6f62-bb58-4b94-b6ca-9af54699d31b_Enabled">
    <vt:lpwstr>True</vt:lpwstr>
  </property>
  <property fmtid="{D5CDD505-2E9C-101B-9397-08002B2CF9AE}" pid="3" name="MSIP_Label_d2dc6f62-bb58-4b94-b6ca-9af54699d31b_SiteId">
    <vt:lpwstr>00000000-0000-0000-0000-000000000000</vt:lpwstr>
  </property>
  <property fmtid="{D5CDD505-2E9C-101B-9397-08002B2CF9AE}" pid="4" name="MSIP_Label_d2dc6f62-bb58-4b94-b6ca-9af54699d31b_Ref">
    <vt:lpwstr>https://api.informationprotection.azure.com/api/00000000-0000-0000-0000-000000000000</vt:lpwstr>
  </property>
  <property fmtid="{D5CDD505-2E9C-101B-9397-08002B2CF9AE}" pid="5" name="MSIP_Label_d2dc6f62-bb58-4b94-b6ca-9af54699d31b_Owner">
    <vt:lpwstr>janwillem.scheerder@kpn.com</vt:lpwstr>
  </property>
  <property fmtid="{D5CDD505-2E9C-101B-9397-08002B2CF9AE}" pid="6" name="MSIP_Label_d2dc6f62-bb58-4b94-b6ca-9af54699d31b_SetDate">
    <vt:lpwstr>2018-04-05T19:11:09.9651710+02:00</vt:lpwstr>
  </property>
  <property fmtid="{D5CDD505-2E9C-101B-9397-08002B2CF9AE}" pid="7" name="MSIP_Label_d2dc6f62-bb58-4b94-b6ca-9af54699d31b_Name">
    <vt:lpwstr>Intern gebruik</vt:lpwstr>
  </property>
  <property fmtid="{D5CDD505-2E9C-101B-9397-08002B2CF9AE}" pid="8" name="MSIP_Label_d2dc6f62-bb58-4b94-b6ca-9af54699d31b_Application">
    <vt:lpwstr>Microsoft Azure Information Protection</vt:lpwstr>
  </property>
  <property fmtid="{D5CDD505-2E9C-101B-9397-08002B2CF9AE}" pid="9" name="MSIP_Label_d2dc6f62-bb58-4b94-b6ca-9af54699d31b_Extended_MSFT_Method">
    <vt:lpwstr>Automatic</vt:lpwstr>
  </property>
  <property fmtid="{D5CDD505-2E9C-101B-9397-08002B2CF9AE}" pid="10" name="Sensitivity">
    <vt:lpwstr>Intern gebruik</vt:lpwstr>
  </property>
</Properties>
</file>